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ThisWorkbook" filterPrivacy="1" defaultThemeVersion="124226"/>
  <bookViews>
    <workbookView xWindow="0" yWindow="2715" windowWidth="28710" windowHeight="10320" tabRatio="481" activeTab="0"/>
  </bookViews>
  <sheets>
    <sheet name="因素法" sheetId="343" r:id="rId1"/>
  </sheets>
  <definedNames>
    <definedName name="_xlnm.Print_Titles" localSheetId="0">'因素法'!$4:$6</definedName>
  </definedNames>
  <calcPr calcId="144525" fullPrecision="0"/>
</workbook>
</file>

<file path=xl/sharedStrings.xml><?xml version="1.0" encoding="utf-8"?>
<sst xmlns="http://schemas.openxmlformats.org/spreadsheetml/2006/main" count="199" uniqueCount="190">
  <si>
    <t>全区设区市本级小计</t>
  </si>
  <si>
    <t>全区县(市)小计</t>
  </si>
  <si>
    <t>南宁市小计</t>
  </si>
  <si>
    <t>南宁市城区小计</t>
  </si>
  <si>
    <t>青秀区</t>
  </si>
  <si>
    <t>西乡塘区</t>
  </si>
  <si>
    <t>邕宁区</t>
  </si>
  <si>
    <t>南宁市县级小计</t>
  </si>
  <si>
    <t>宾阳县</t>
  </si>
  <si>
    <t>马山县</t>
  </si>
  <si>
    <t>柳州市小计</t>
  </si>
  <si>
    <t>柳州市城区小计</t>
  </si>
  <si>
    <t>鱼峰区</t>
  </si>
  <si>
    <t>柳北区</t>
  </si>
  <si>
    <t>柳州市县级小计</t>
  </si>
  <si>
    <t>鹿寨县</t>
  </si>
  <si>
    <t>融水县</t>
  </si>
  <si>
    <t>桂林市小计</t>
  </si>
  <si>
    <t>桂林市城区小计</t>
  </si>
  <si>
    <t>叠彩区</t>
  </si>
  <si>
    <t>象山区</t>
  </si>
  <si>
    <t>临桂区</t>
  </si>
  <si>
    <t>阳朔县</t>
  </si>
  <si>
    <t>全州县</t>
  </si>
  <si>
    <t>永福县</t>
  </si>
  <si>
    <t>平乐县</t>
  </si>
  <si>
    <t>灌阳县</t>
  </si>
  <si>
    <t>资源县</t>
  </si>
  <si>
    <t>梧州市本级</t>
  </si>
  <si>
    <t>万秀区</t>
  </si>
  <si>
    <t>长洲区</t>
  </si>
  <si>
    <t>苍梧县</t>
  </si>
  <si>
    <t>北海市小计</t>
  </si>
  <si>
    <t>北海市城区小计</t>
  </si>
  <si>
    <t>银海区</t>
  </si>
  <si>
    <t>北海市县级小计</t>
  </si>
  <si>
    <t>防城港市小计</t>
  </si>
  <si>
    <t>防城港市城区小计</t>
  </si>
  <si>
    <t>防城区</t>
  </si>
  <si>
    <t>上思县</t>
  </si>
  <si>
    <t>钦州市小计</t>
  </si>
  <si>
    <t>钦州市城区小计</t>
  </si>
  <si>
    <t>钦北区</t>
  </si>
  <si>
    <t>浦北县</t>
  </si>
  <si>
    <t>贵港市小计</t>
  </si>
  <si>
    <t>贵港市城区小计</t>
  </si>
  <si>
    <t>港南区</t>
  </si>
  <si>
    <t>贵港市县级小计</t>
  </si>
  <si>
    <t>桂平市</t>
  </si>
  <si>
    <t>玉林市本级</t>
  </si>
  <si>
    <t>玉州区</t>
  </si>
  <si>
    <t>玉林市县级小计</t>
  </si>
  <si>
    <t>博白县</t>
  </si>
  <si>
    <t>北流市</t>
  </si>
  <si>
    <t>贺州市小计</t>
  </si>
  <si>
    <t>贺州市城区小计</t>
  </si>
  <si>
    <t>平桂区</t>
  </si>
  <si>
    <t>昭平县</t>
  </si>
  <si>
    <t>富川县</t>
  </si>
  <si>
    <t>百色市本级</t>
  </si>
  <si>
    <t>右江区</t>
  </si>
  <si>
    <t>百色市县级小计</t>
  </si>
  <si>
    <t>靖西市</t>
  </si>
  <si>
    <t>凌云县</t>
  </si>
  <si>
    <t>田林县</t>
  </si>
  <si>
    <t>西林县</t>
  </si>
  <si>
    <t>河池市本级</t>
  </si>
  <si>
    <t>金城江区</t>
  </si>
  <si>
    <t>河池市县级小计</t>
  </si>
  <si>
    <t>环江县</t>
  </si>
  <si>
    <t>天峨县</t>
  </si>
  <si>
    <t>东兰县</t>
  </si>
  <si>
    <t>都安县</t>
  </si>
  <si>
    <t>来宾市小计</t>
  </si>
  <si>
    <t>来宾市城区小计</t>
  </si>
  <si>
    <t>来宾市县级小计</t>
  </si>
  <si>
    <t>武宣县</t>
  </si>
  <si>
    <t>忻城县</t>
  </si>
  <si>
    <t>崇左市小计</t>
  </si>
  <si>
    <t>崇左市城区小计</t>
  </si>
  <si>
    <t>崇左市县级小计</t>
  </si>
  <si>
    <t>大新县</t>
  </si>
  <si>
    <t>宁明县</t>
  </si>
  <si>
    <t>凭祥市</t>
  </si>
  <si>
    <t>地  区</t>
  </si>
  <si>
    <t xml:space="preserve">藤县 </t>
  </si>
  <si>
    <t>平果市</t>
  </si>
  <si>
    <t>资金合计</t>
  </si>
  <si>
    <t>老年人福利类项目</t>
  </si>
  <si>
    <t>残疾人福利类项目</t>
  </si>
  <si>
    <t>儿童福利类项目</t>
  </si>
  <si>
    <t>乡村振兴衔接专项</t>
  </si>
  <si>
    <t>殡葬基础设施设备建设更新改造项目</t>
  </si>
  <si>
    <t>用于老年人福利项目</t>
  </si>
  <si>
    <t>用于其他社会福利事业项目</t>
  </si>
  <si>
    <t>南宁市本级</t>
  </si>
  <si>
    <t>资金小计</t>
  </si>
  <si>
    <t>社会公益类项目</t>
  </si>
  <si>
    <t>单位：万元</t>
  </si>
  <si>
    <t>附件1</t>
  </si>
  <si>
    <t>全区合计</t>
  </si>
  <si>
    <t>全区城区小计</t>
  </si>
  <si>
    <t>民政厅本级</t>
  </si>
  <si>
    <t>兴宁区</t>
  </si>
  <si>
    <t>江南区</t>
  </si>
  <si>
    <t>良庆区</t>
  </si>
  <si>
    <t>武鸣区</t>
  </si>
  <si>
    <t xml:space="preserve">横县 </t>
  </si>
  <si>
    <t>上林县</t>
  </si>
  <si>
    <t>隆安县</t>
  </si>
  <si>
    <t>柳州市本级</t>
  </si>
  <si>
    <t>城中区</t>
  </si>
  <si>
    <t>柳南区</t>
  </si>
  <si>
    <t>柳江区</t>
  </si>
  <si>
    <t>柳城县</t>
  </si>
  <si>
    <t>融安县</t>
  </si>
  <si>
    <t>三江县</t>
  </si>
  <si>
    <t>桂林市本级</t>
  </si>
  <si>
    <t>秀峰区</t>
  </si>
  <si>
    <t>雁山区</t>
  </si>
  <si>
    <t>七星区</t>
  </si>
  <si>
    <t>桂林市县级小计</t>
  </si>
  <si>
    <t>灵川县</t>
  </si>
  <si>
    <t>兴安县</t>
  </si>
  <si>
    <t>荔浦市</t>
  </si>
  <si>
    <t>恭城县</t>
  </si>
  <si>
    <t>龙胜县</t>
  </si>
  <si>
    <t>梧州市小计</t>
  </si>
  <si>
    <t>梧州市城区小计</t>
  </si>
  <si>
    <t>龙圩区</t>
  </si>
  <si>
    <t>梧州市县级小计</t>
  </si>
  <si>
    <t xml:space="preserve">岑溪市 </t>
  </si>
  <si>
    <t>蒙山县</t>
  </si>
  <si>
    <t>北海市本级</t>
  </si>
  <si>
    <t>海城区</t>
  </si>
  <si>
    <t>铁山港区</t>
  </si>
  <si>
    <t>合浦县</t>
  </si>
  <si>
    <t>防城港市本级</t>
  </si>
  <si>
    <t>港口区</t>
  </si>
  <si>
    <t>防城港市县级小计</t>
  </si>
  <si>
    <t>东兴市</t>
  </si>
  <si>
    <t>钦州市本级</t>
  </si>
  <si>
    <t>钦南区</t>
  </si>
  <si>
    <t>钦州市县级小计</t>
  </si>
  <si>
    <t>灵山县</t>
  </si>
  <si>
    <t>贵港市本级</t>
  </si>
  <si>
    <t>港北区</t>
  </si>
  <si>
    <t>覃塘区</t>
  </si>
  <si>
    <t>平南县</t>
  </si>
  <si>
    <t>玉林市小计</t>
  </si>
  <si>
    <t>玉林市城区小计</t>
  </si>
  <si>
    <t>福绵区</t>
  </si>
  <si>
    <t xml:space="preserve">容县 </t>
  </si>
  <si>
    <t>陆川县</t>
  </si>
  <si>
    <t>兴业县</t>
  </si>
  <si>
    <t>贺州市本级</t>
  </si>
  <si>
    <t>八步区</t>
  </si>
  <si>
    <t>贺州市县级小计</t>
  </si>
  <si>
    <t>钟山县</t>
  </si>
  <si>
    <t>百色市小计</t>
  </si>
  <si>
    <t>百色市城区小计</t>
  </si>
  <si>
    <t>田阳区</t>
  </si>
  <si>
    <t>田东县</t>
  </si>
  <si>
    <t>德保县</t>
  </si>
  <si>
    <t>那坡县</t>
  </si>
  <si>
    <t>乐业县</t>
  </si>
  <si>
    <t>隆林县</t>
  </si>
  <si>
    <t>河池市小计</t>
  </si>
  <si>
    <t>河池市城区小计</t>
  </si>
  <si>
    <t>宜州区</t>
  </si>
  <si>
    <t>罗城县</t>
  </si>
  <si>
    <t>南丹县</t>
  </si>
  <si>
    <t>凤山县</t>
  </si>
  <si>
    <t>巴马县</t>
  </si>
  <si>
    <t>大化县</t>
  </si>
  <si>
    <t>来宾市本级</t>
  </si>
  <si>
    <t>兴宾区</t>
  </si>
  <si>
    <t>象州县</t>
  </si>
  <si>
    <t>金秀县</t>
  </si>
  <si>
    <t>合山市</t>
  </si>
  <si>
    <t>崇左市本级</t>
  </si>
  <si>
    <t>江州区</t>
  </si>
  <si>
    <t>天等县</t>
  </si>
  <si>
    <t>龙州县</t>
  </si>
  <si>
    <t>扶绥县</t>
  </si>
  <si>
    <t>2021年中央集中彩票公益金支持社会福利事业专项资金分配表
（因素法）</t>
  </si>
  <si>
    <t>财社
〔2021〕
53号</t>
  </si>
  <si>
    <t>财社
〔2021〕
55号</t>
  </si>
  <si>
    <t>财社
〔2020〕
184号</t>
  </si>
  <si>
    <t>社会工作和志愿服务项目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</si>
</sst>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#,##0.0"/>
    <numFmt numFmtId="179" formatCode="0.0%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mmm/yyyy;_-\ &quot;N/A&quot;_-;_-\ &quot;-&quot;_-"/>
    <numFmt numFmtId="184" formatCode="_-#,##0%_-;\(#,##0%\);_-\ &quot;-&quot;_-"/>
    <numFmt numFmtId="185" formatCode="_-#,###,_-;\(#,###,\);_-\ \ &quot;-&quot;_-;_-@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_-;\-* #,##0_-;_-* &quot;-&quot;??_-;_-@_-"/>
    <numFmt numFmtId="190" formatCode="&quot;\&quot;#,##0;[Red]&quot;\&quot;&quot;\&quot;&quot;\&quot;&quot;\&quot;&quot;\&quot;&quot;\&quot;&quot;\&quot;\-#,##0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[$€-2]* #,##0.00_);_([$€-2]* \(#,##0.00\);_([$€-2]* &quot;-&quot;??_)"/>
    <numFmt numFmtId="194" formatCode="#,##0\ &quot; &quot;;\(#,##0\)\ ;&quot;—&quot;&quot; &quot;&quot; &quot;&quot; &quot;&quot; &quot;"/>
    <numFmt numFmtId="195" formatCode="#,##0.00&quot;¥&quot;;\-#,##0.00&quot;¥&quot;"/>
    <numFmt numFmtId="196" formatCode="_-* #,##0.00&quot;¥&quot;_-;\-* #,##0.00&quot;¥&quot;_-;_-* &quot;-&quot;??&quot;¥&quot;_-;_-@_-"/>
    <numFmt numFmtId="197" formatCode="0.000%"/>
    <numFmt numFmtId="198" formatCode="_-* #,##0&quot;¥&quot;_-;\-* #,##0&quot;¥&quot;_-;_-* &quot;-&quot;&quot;¥&quot;_-;_-@_-"/>
    <numFmt numFmtId="199" formatCode="&quot;$&quot;#,##0;\-&quot;$&quot;#,##0"/>
    <numFmt numFmtId="200" formatCode="#,##0.00&quot;¥&quot;;[Red]\-#,##0.00&quot;¥&quot;"/>
    <numFmt numFmtId="201" formatCode="_(&quot;$&quot;* #,##0_);_(&quot;$&quot;* \(#,##0\);_(&quot;$&quot;* &quot;-&quot;??_);_(@_)"/>
    <numFmt numFmtId="202" formatCode="mmm\ dd\,\ yy"/>
    <numFmt numFmtId="203" formatCode="_(&quot;$&quot;* #,##0.0_);_(&quot;$&quot;* \(#,##0.0\);_(&quot;$&quot;* &quot;-&quot;??_);_(@_)"/>
    <numFmt numFmtId="204" formatCode="mm/dd/yy_)"/>
    <numFmt numFmtId="205" formatCode="0_);[Red]\(0\)"/>
    <numFmt numFmtId="206" formatCode="0.00_);[Red]\(0.00\)"/>
    <numFmt numFmtId="207" formatCode="0.0_);[Red]\(0.0\)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3"/>
    </font>
    <font>
      <sz val="9"/>
      <name val="宋体"/>
      <family val="3"/>
    </font>
    <font>
      <sz val="12"/>
      <name val="宋体"/>
      <family val="3"/>
    </font>
    <font>
      <sz val="10"/>
      <name val="宋体"/>
      <family val="3"/>
    </font>
    <font>
      <sz val="12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20"/>
      <name val="宋体"/>
      <family val="3"/>
    </font>
    <font>
      <u val="single"/>
      <sz val="12"/>
      <color indexed="12"/>
      <name val="宋体"/>
      <family val="3"/>
    </font>
    <font>
      <u val="single"/>
      <sz val="12"/>
      <color indexed="36"/>
      <name val="宋体"/>
      <family val="3"/>
    </font>
    <font>
      <sz val="11"/>
      <color indexed="10"/>
      <name val="宋体"/>
      <family val="3"/>
    </font>
    <font>
      <sz val="11"/>
      <color indexed="9"/>
      <name val="宋体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sz val="10"/>
      <name val="Times New Roman"/>
      <family val="1"/>
    </font>
    <font>
      <sz val="11"/>
      <color indexed="42"/>
      <name val="宋体"/>
      <family val="3"/>
    </font>
    <font>
      <b/>
      <sz val="18"/>
      <color indexed="49"/>
      <name val="宋体"/>
      <family val="3"/>
    </font>
    <font>
      <b/>
      <sz val="15"/>
      <color indexed="49"/>
      <name val="宋体"/>
      <family val="3"/>
    </font>
    <font>
      <b/>
      <sz val="13"/>
      <color indexed="49"/>
      <name val="宋体"/>
      <family val="3"/>
    </font>
    <font>
      <b/>
      <sz val="11"/>
      <color indexed="49"/>
      <name val="宋体"/>
      <family val="3"/>
    </font>
    <font>
      <b/>
      <sz val="11"/>
      <color indexed="42"/>
      <name val="宋体"/>
      <family val="3"/>
    </font>
    <font>
      <sz val="11"/>
      <color indexed="54"/>
      <name val="宋体"/>
      <family val="3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name val="ＭＳ Ｐゴシック"/>
      <family val="2"/>
    </font>
    <font>
      <sz val="12"/>
      <name val="???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3"/>
    </font>
    <font>
      <sz val="10"/>
      <color indexed="17"/>
      <name val="宋体"/>
      <family val="3"/>
    </font>
    <font>
      <sz val="12"/>
      <name val="바탕체"/>
      <family val="3"/>
    </font>
    <font>
      <sz val="11"/>
      <name val="蹈框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3"/>
    </font>
    <font>
      <sz val="11"/>
      <name val="宋体"/>
      <family val="3"/>
    </font>
    <font>
      <sz val="20"/>
      <name val="宋体"/>
      <family val="3"/>
    </font>
    <font>
      <sz val="16"/>
      <name val="黑体"/>
      <family val="3"/>
    </font>
    <font>
      <b/>
      <sz val="10"/>
      <name val="宋体"/>
      <family val="3"/>
    </font>
    <font>
      <b/>
      <sz val="10"/>
      <color indexed="63"/>
      <name val="宋体"/>
      <family val="3"/>
    </font>
    <font>
      <sz val="22"/>
      <name val="方正小标宋简体"/>
      <family val="3"/>
    </font>
    <font>
      <b/>
      <sz val="11"/>
      <name val="宋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/>
      <protection/>
    </xf>
    <xf numFmtId="49" fontId="27" fillId="0" borderId="0" applyProtection="0">
      <alignment horizontal="left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0" fontId="27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2" fontId="39" fillId="0" borderId="0" applyFill="0" applyBorder="0" applyProtection="0">
      <alignment horizontal="center"/>
    </xf>
    <xf numFmtId="183" fontId="39" fillId="0" borderId="0" applyFill="0" applyBorder="0" applyProtection="0">
      <alignment horizontal="center"/>
    </xf>
    <xf numFmtId="184" fontId="40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13" fillId="18" borderId="0" applyNumberFormat="0" applyBorder="0" applyProtection="0">
      <alignment/>
    </xf>
    <xf numFmtId="0" fontId="28" fillId="19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28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13" fillId="14" borderId="0" applyNumberFormat="0" applyBorder="0" applyProtection="0">
      <alignment/>
    </xf>
    <xf numFmtId="0" fontId="28" fillId="6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" fillId="6" borderId="0" applyNumberFormat="0" applyBorder="0" applyProtection="0">
      <alignment/>
    </xf>
    <xf numFmtId="0" fontId="13" fillId="15" borderId="0" applyNumberFormat="0" applyBorder="0" applyProtection="0">
      <alignment/>
    </xf>
    <xf numFmtId="0" fontId="28" fillId="20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28" fillId="13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28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13" fillId="19" borderId="0" applyNumberFormat="0" applyBorder="0" applyProtection="0">
      <alignment/>
    </xf>
    <xf numFmtId="0" fontId="28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28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13" fillId="22" borderId="0" applyNumberFormat="0" applyBorder="0" applyProtection="0">
      <alignment/>
    </xf>
    <xf numFmtId="0" fontId="28" fillId="7" borderId="0" applyNumberFormat="0" applyBorder="0" applyProtection="0">
      <alignment/>
    </xf>
    <xf numFmtId="0" fontId="13" fillId="22" borderId="0" applyNumberFormat="0" applyBorder="0" applyProtection="0">
      <alignment/>
    </xf>
    <xf numFmtId="0" fontId="13" fillId="22" borderId="0" applyNumberFormat="0" applyBorder="0" applyProtection="0">
      <alignment/>
    </xf>
    <xf numFmtId="0" fontId="28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41" fillId="0" borderId="0">
      <alignment horizontal="center" wrapText="1"/>
      <protection locked="0"/>
    </xf>
    <xf numFmtId="189" fontId="6" fillId="0" borderId="0" applyFill="0" applyBorder="0" applyAlignment="0">
      <protection/>
    </xf>
    <xf numFmtId="0" fontId="42" fillId="0" borderId="0">
      <alignment/>
      <protection/>
    </xf>
    <xf numFmtId="0" fontId="44" fillId="0" borderId="0" applyFill="0" applyBorder="0">
      <alignment horizontal="right"/>
      <protection/>
    </xf>
    <xf numFmtId="0" fontId="6" fillId="0" borderId="0" applyFill="0" applyBorder="0">
      <alignment horizontal="right"/>
      <protection/>
    </xf>
    <xf numFmtId="0" fontId="45" fillId="0" borderId="1">
      <alignment horizontal="center"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41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>
      <alignment/>
      <protection/>
    </xf>
    <xf numFmtId="0" fontId="46" fillId="0" borderId="0" applyNumberFormat="0">
      <alignment/>
      <protection/>
    </xf>
    <xf numFmtId="0" fontId="47" fillId="0" borderId="0" applyNumberFormat="0" applyAlignment="0">
      <protection/>
    </xf>
    <xf numFmtId="191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5" fontId="8" fillId="0" borderId="0">
      <alignment/>
      <protection/>
    </xf>
    <xf numFmtId="0" fontId="49" fillId="0" borderId="0" applyNumberFormat="0">
      <alignment/>
      <protection/>
    </xf>
    <xf numFmtId="0" fontId="50" fillId="23" borderId="2">
      <alignment/>
      <protection/>
    </xf>
    <xf numFmtId="193" fontId="27" fillId="0" borderId="0" applyFont="0" applyFill="0" applyBorder="0" applyAlignment="0" applyProtection="0"/>
    <xf numFmtId="0" fontId="1" fillId="0" borderId="0">
      <alignment/>
      <protection locked="0"/>
    </xf>
    <xf numFmtId="194" fontId="35" fillId="0" borderId="0">
      <alignment horizontal="right"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0" fillId="13" borderId="0" applyNumberFormat="0" applyBorder="0" applyAlignment="0" applyProtection="0"/>
    <xf numFmtId="0" fontId="51" fillId="0" borderId="0">
      <alignment horizontal="left"/>
      <protection/>
    </xf>
    <xf numFmtId="0" fontId="52" fillId="0" borderId="3" applyNumberFormat="0" applyProtection="0">
      <alignment/>
    </xf>
    <xf numFmtId="0" fontId="52" fillId="0" borderId="4">
      <alignment horizontal="left" vertical="center"/>
      <protection/>
    </xf>
    <xf numFmtId="0" fontId="50" fillId="4" borderId="2" applyNumberFormat="0" applyBorder="0" applyAlignment="0" applyProtection="0"/>
    <xf numFmtId="195" fontId="4" fillId="24" borderId="0">
      <alignment/>
      <protection/>
    </xf>
    <xf numFmtId="195" fontId="4" fillId="24" borderId="0">
      <alignment/>
      <protection/>
    </xf>
    <xf numFmtId="0" fontId="44" fillId="2" borderId="0" applyNumberFormat="0" applyFont="0" applyBorder="0" applyProtection="0">
      <alignment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4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 applyFont="0" applyFill="0">
      <alignment horizontal="fill"/>
      <protection/>
    </xf>
    <xf numFmtId="195" fontId="4" fillId="25" borderId="0">
      <alignment/>
      <protection/>
    </xf>
    <xf numFmtId="195" fontId="4" fillId="25" borderId="0">
      <alignment/>
      <protection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56" fillId="0" borderId="5">
      <alignment/>
      <protection/>
    </xf>
    <xf numFmtId="19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0" borderId="0">
      <alignment/>
      <protection/>
    </xf>
    <xf numFmtId="37" fontId="7" fillId="0" borderId="0">
      <alignment/>
      <protection/>
    </xf>
    <xf numFmtId="39" fontId="4" fillId="0" borderId="0">
      <alignment/>
      <protection/>
    </xf>
    <xf numFmtId="39" fontId="4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4" fontId="41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13" borderId="2">
      <alignment/>
      <protection/>
    </xf>
    <xf numFmtId="199" fontId="58" fillId="0" borderId="0">
      <alignment/>
      <protection/>
    </xf>
    <xf numFmtId="0" fontId="8" fillId="0" borderId="0" applyNumberFormat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9" fillId="26" borderId="0" applyNumberFormat="0">
      <alignment/>
      <protection/>
    </xf>
    <xf numFmtId="0" fontId="60" fillId="0" borderId="2">
      <alignment horizontal="center"/>
      <protection/>
    </xf>
    <xf numFmtId="0" fontId="60" fillId="0" borderId="0">
      <alignment horizontal="center" vertical="center"/>
      <protection/>
    </xf>
    <xf numFmtId="0" fontId="61" fillId="27" borderId="0" applyNumberFormat="0" applyFill="0">
      <alignment horizontal="left" vertical="center"/>
      <protection/>
    </xf>
    <xf numFmtId="0" fontId="56" fillId="0" borderId="0">
      <alignment/>
      <protection/>
    </xf>
    <xf numFmtId="40" fontId="62" fillId="0" borderId="0" applyBorder="0">
      <alignment horizontal="right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6" applyNumberFormat="0" applyFill="0" applyProtection="0">
      <alignment/>
    </xf>
    <xf numFmtId="0" fontId="30" fillId="0" borderId="7" applyNumberFormat="0" applyFill="0" applyProtection="0">
      <alignment/>
    </xf>
    <xf numFmtId="0" fontId="15" fillId="0" borderId="6" applyNumberFormat="0" applyFill="0" applyProtection="0">
      <alignment/>
    </xf>
    <xf numFmtId="0" fontId="15" fillId="0" borderId="6" applyNumberFormat="0" applyFill="0" applyProtection="0">
      <alignment/>
    </xf>
    <xf numFmtId="0" fontId="2" fillId="0" borderId="7" applyNumberFormat="0" applyFill="0" applyProtection="0">
      <alignment/>
    </xf>
    <xf numFmtId="0" fontId="2" fillId="0" borderId="7" applyNumberFormat="0" applyFill="0" applyProtection="0">
      <alignment/>
    </xf>
    <xf numFmtId="0" fontId="2" fillId="0" borderId="0" applyNumberFormat="0" applyFill="0" applyBorder="0" applyProtection="0">
      <alignment/>
    </xf>
    <xf numFmtId="0" fontId="16" fillId="0" borderId="8" applyNumberFormat="0" applyFill="0" applyProtection="0">
      <alignment/>
    </xf>
    <xf numFmtId="0" fontId="31" fillId="0" borderId="8" applyNumberFormat="0" applyFill="0" applyProtection="0">
      <alignment/>
    </xf>
    <xf numFmtId="0" fontId="16" fillId="0" borderId="8" applyNumberFormat="0" applyFill="0" applyProtection="0">
      <alignment/>
    </xf>
    <xf numFmtId="0" fontId="16" fillId="0" borderId="8" applyNumberFormat="0" applyFill="0" applyProtection="0">
      <alignment/>
    </xf>
    <xf numFmtId="0" fontId="2" fillId="0" borderId="8" applyNumberFormat="0" applyFill="0" applyProtection="0">
      <alignment/>
    </xf>
    <xf numFmtId="0" fontId="2" fillId="0" borderId="8" applyNumberFormat="0" applyFill="0" applyProtection="0">
      <alignment/>
    </xf>
    <xf numFmtId="0" fontId="17" fillId="0" borderId="9" applyNumberFormat="0" applyFill="0" applyProtection="0">
      <alignment/>
    </xf>
    <xf numFmtId="0" fontId="32" fillId="0" borderId="10" applyNumberFormat="0" applyFill="0" applyProtection="0">
      <alignment/>
    </xf>
    <xf numFmtId="0" fontId="17" fillId="0" borderId="9" applyNumberFormat="0" applyFill="0" applyProtection="0">
      <alignment/>
    </xf>
    <xf numFmtId="0" fontId="17" fillId="0" borderId="9" applyNumberFormat="0" applyFill="0" applyProtection="0">
      <alignment/>
    </xf>
    <xf numFmtId="0" fontId="2" fillId="0" borderId="10" applyNumberFormat="0" applyFill="0" applyProtection="0">
      <alignment/>
    </xf>
    <xf numFmtId="0" fontId="2" fillId="0" borderId="10" applyNumberFormat="0" applyFill="0" applyProtection="0">
      <alignment/>
    </xf>
    <xf numFmtId="0" fontId="17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69" fillId="0" borderId="0" applyNumberFormat="0" applyFill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67" fillId="5" borderId="0" applyNumberFormat="0" applyBorder="0" applyProtection="0">
      <alignment/>
    </xf>
    <xf numFmtId="0" fontId="67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63" fillId="5" borderId="0" applyNumberFormat="0" applyBorder="0" applyProtection="0">
      <alignment/>
    </xf>
    <xf numFmtId="0" fontId="63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5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0" fillId="0" borderId="0" applyNumberFormat="0" applyFill="0" applyBorder="0">
      <alignment/>
      <protection locked="0"/>
    </xf>
    <xf numFmtId="0" fontId="43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68" fillId="8" borderId="0" applyNumberFormat="0" applyBorder="0" applyProtection="0">
      <alignment/>
    </xf>
    <xf numFmtId="0" fontId="6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64" fillId="8" borderId="0" applyNumberFormat="0" applyBorder="0" applyProtection="0">
      <alignment/>
    </xf>
    <xf numFmtId="0" fontId="64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1" fillId="0" borderId="0" applyNumberFormat="0" applyFill="0" applyBorder="0">
      <alignment/>
      <protection locked="0"/>
    </xf>
    <xf numFmtId="0" fontId="19" fillId="0" borderId="11" applyNumberFormat="0" applyFill="0" applyProtection="0">
      <alignment/>
    </xf>
    <xf numFmtId="0" fontId="19" fillId="0" borderId="12" applyNumberFormat="0" applyFill="0" applyProtection="0">
      <alignment/>
    </xf>
    <xf numFmtId="0" fontId="19" fillId="0" borderId="12" applyNumberFormat="0" applyFill="0" applyProtection="0">
      <alignment/>
    </xf>
    <xf numFmtId="0" fontId="19" fillId="0" borderId="11" applyNumberFormat="0" applyFill="0" applyProtection="0">
      <alignment/>
    </xf>
    <xf numFmtId="0" fontId="19" fillId="0" borderId="11" applyNumberFormat="0" applyFill="0" applyProtection="0">
      <alignment/>
    </xf>
    <xf numFmtId="0" fontId="19" fillId="0" borderId="12" applyNumberFormat="0" applyFill="0" applyProtection="0">
      <alignment/>
    </xf>
    <xf numFmtId="0" fontId="0" fillId="0" borderId="12" applyNumberFormat="0" applyFill="0" applyProtection="0">
      <alignment/>
    </xf>
    <xf numFmtId="0" fontId="20" fillId="13" borderId="13" applyNumberFormat="0" applyProtection="0">
      <alignment/>
    </xf>
    <xf numFmtId="0" fontId="20" fillId="4" borderId="13" applyNumberFormat="0" applyProtection="0">
      <alignment/>
    </xf>
    <xf numFmtId="0" fontId="20" fillId="4" borderId="13" applyNumberFormat="0" applyProtection="0">
      <alignment/>
    </xf>
    <xf numFmtId="0" fontId="20" fillId="13" borderId="13" applyNumberFormat="0" applyProtection="0">
      <alignment/>
    </xf>
    <xf numFmtId="0" fontId="20" fillId="13" borderId="13" applyNumberFormat="0" applyProtection="0">
      <alignment/>
    </xf>
    <xf numFmtId="0" fontId="20" fillId="4" borderId="13" applyNumberFormat="0" applyProtection="0">
      <alignment/>
    </xf>
    <xf numFmtId="0" fontId="0" fillId="4" borderId="13" applyNumberFormat="0" applyProtection="0">
      <alignment/>
    </xf>
    <xf numFmtId="0" fontId="21" fillId="28" borderId="14" applyNumberFormat="0" applyProtection="0">
      <alignment/>
    </xf>
    <xf numFmtId="0" fontId="33" fillId="28" borderId="15" applyNumberFormat="0" applyProtection="0">
      <alignment/>
    </xf>
    <xf numFmtId="0" fontId="21" fillId="28" borderId="14" applyNumberFormat="0" applyProtection="0">
      <alignment/>
    </xf>
    <xf numFmtId="0" fontId="21" fillId="28" borderId="14" applyNumberFormat="0" applyProtection="0">
      <alignment/>
    </xf>
    <xf numFmtId="0" fontId="33" fillId="28" borderId="14" applyNumberFormat="0" applyProtection="0">
      <alignment/>
    </xf>
    <xf numFmtId="0" fontId="0" fillId="28" borderId="15" applyNumberFormat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16" applyNumberFormat="0" applyFill="0" applyProtection="0">
      <alignment/>
    </xf>
    <xf numFmtId="0" fontId="23" fillId="0" borderId="16" applyNumberFormat="0" applyFill="0" applyProtection="0">
      <alignment/>
    </xf>
    <xf numFmtId="0" fontId="23" fillId="0" borderId="16" applyNumberFormat="0" applyFill="0" applyProtection="0">
      <alignment/>
    </xf>
    <xf numFmtId="0" fontId="23" fillId="0" borderId="16" applyNumberFormat="0" applyFill="0" applyProtection="0">
      <alignment/>
    </xf>
    <xf numFmtId="0" fontId="23" fillId="0" borderId="16" applyNumberFormat="0" applyFill="0" applyProtection="0">
      <alignment/>
    </xf>
    <xf numFmtId="0" fontId="23" fillId="0" borderId="16" applyNumberFormat="0" applyFill="0" applyProtection="0">
      <alignment/>
    </xf>
    <xf numFmtId="0" fontId="0" fillId="0" borderId="16" applyNumberFormat="0" applyFill="0" applyProtection="0">
      <alignment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Protection="0">
      <alignment/>
    </xf>
    <xf numFmtId="43" fontId="4" fillId="0" borderId="0" applyFont="0" applyFill="0" applyBorder="0" applyProtection="0">
      <alignment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6" fillId="0" borderId="0">
      <alignment/>
      <protection/>
    </xf>
    <xf numFmtId="0" fontId="13" fillId="29" borderId="0" applyNumberFormat="0" applyBorder="0" applyProtection="0">
      <alignment/>
    </xf>
    <xf numFmtId="0" fontId="28" fillId="19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29" borderId="0" applyNumberFormat="0" applyBorder="0" applyProtection="0">
      <alignment/>
    </xf>
    <xf numFmtId="0" fontId="28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13" fillId="30" borderId="0" applyNumberFormat="0" applyBorder="0" applyProtection="0">
      <alignment/>
    </xf>
    <xf numFmtId="0" fontId="28" fillId="20" borderId="0" applyNumberFormat="0" applyBorder="0" applyProtection="0">
      <alignment/>
    </xf>
    <xf numFmtId="0" fontId="13" fillId="30" borderId="0" applyNumberFormat="0" applyBorder="0" applyProtection="0">
      <alignment/>
    </xf>
    <xf numFmtId="0" fontId="13" fillId="30" borderId="0" applyNumberFormat="0" applyBorder="0" applyProtection="0">
      <alignment/>
    </xf>
    <xf numFmtId="0" fontId="28" fillId="30" borderId="0" applyNumberFormat="0" applyBorder="0" applyProtection="0">
      <alignment/>
    </xf>
    <xf numFmtId="0" fontId="0" fillId="20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20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31" borderId="0" applyNumberFormat="0" applyBorder="0" applyProtection="0">
      <alignment/>
    </xf>
    <xf numFmtId="0" fontId="0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28" fillId="26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28" fillId="26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19" borderId="0" applyNumberFormat="0" applyBorder="0" applyProtection="0">
      <alignment/>
    </xf>
    <xf numFmtId="0" fontId="28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28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13" fillId="32" borderId="0" applyNumberFormat="0" applyBorder="0" applyProtection="0">
      <alignment/>
    </xf>
    <xf numFmtId="0" fontId="28" fillId="32" borderId="0" applyNumberFormat="0" applyBorder="0" applyProtection="0">
      <alignment/>
    </xf>
    <xf numFmtId="0" fontId="13" fillId="32" borderId="0" applyNumberFormat="0" applyBorder="0" applyProtection="0">
      <alignment/>
    </xf>
    <xf numFmtId="0" fontId="13" fillId="32" borderId="0" applyNumberFormat="0" applyBorder="0" applyProtection="0">
      <alignment/>
    </xf>
    <xf numFmtId="0" fontId="28" fillId="32" borderId="0" applyNumberFormat="0" applyBorder="0" applyProtection="0">
      <alignment/>
    </xf>
    <xf numFmtId="0" fontId="0" fillId="32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25" fillId="13" borderId="17" applyNumberFormat="0" applyProtection="0">
      <alignment/>
    </xf>
    <xf numFmtId="0" fontId="19" fillId="4" borderId="18" applyNumberFormat="0" applyProtection="0">
      <alignment/>
    </xf>
    <xf numFmtId="0" fontId="19" fillId="4" borderId="18" applyNumberFormat="0" applyProtection="0">
      <alignment/>
    </xf>
    <xf numFmtId="0" fontId="0" fillId="13" borderId="17" applyNumberFormat="0" applyProtection="0">
      <alignment/>
    </xf>
    <xf numFmtId="0" fontId="0" fillId="13" borderId="17" applyNumberFormat="0" applyProtection="0">
      <alignment/>
    </xf>
    <xf numFmtId="0" fontId="25" fillId="4" borderId="17" applyNumberFormat="0" applyProtection="0">
      <alignment/>
    </xf>
    <xf numFmtId="0" fontId="0" fillId="4" borderId="18" applyNumberFormat="0" applyProtection="0">
      <alignment/>
    </xf>
    <xf numFmtId="0" fontId="26" fillId="7" borderId="13" applyNumberFormat="0" applyProtection="0">
      <alignment/>
    </xf>
    <xf numFmtId="0" fontId="34" fillId="7" borderId="13" applyNumberFormat="0" applyProtection="0">
      <alignment/>
    </xf>
    <xf numFmtId="0" fontId="0" fillId="7" borderId="13" applyNumberFormat="0" applyProtection="0">
      <alignment/>
    </xf>
    <xf numFmtId="0" fontId="0" fillId="7" borderId="13" applyNumberFormat="0" applyProtection="0">
      <alignment/>
    </xf>
    <xf numFmtId="0" fontId="26" fillId="7" borderId="13" applyNumberFormat="0" applyProtection="0">
      <alignment/>
    </xf>
    <xf numFmtId="0" fontId="0" fillId="7" borderId="13" applyNumberFormat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" fillId="9" borderId="19" applyNumberFormat="0" applyFont="0" applyProtection="0">
      <alignment/>
    </xf>
    <xf numFmtId="0" fontId="4" fillId="9" borderId="19" applyNumberFormat="0" applyFont="0" applyProtection="0">
      <alignment/>
    </xf>
    <xf numFmtId="0" fontId="5" fillId="9" borderId="19" applyNumberFormat="0" applyFont="0" applyProtection="0">
      <alignment/>
    </xf>
    <xf numFmtId="0" fontId="5" fillId="9" borderId="19" applyNumberFormat="0" applyFont="0" applyProtection="0">
      <alignment/>
    </xf>
    <xf numFmtId="0" fontId="4" fillId="9" borderId="19" applyNumberFormat="0" applyFont="0" applyProtection="0">
      <alignment/>
    </xf>
    <xf numFmtId="0" fontId="4" fillId="9" borderId="19" applyNumberFormat="0" applyFont="0" applyProtection="0">
      <alignment/>
    </xf>
    <xf numFmtId="0" fontId="4" fillId="9" borderId="19" applyNumberFormat="0" applyFont="0" applyProtection="0">
      <alignment/>
    </xf>
    <xf numFmtId="0" fontId="2" fillId="9" borderId="19" applyNumberFormat="0" applyFont="0" applyProtection="0">
      <alignment/>
    </xf>
    <xf numFmtId="0" fontId="1" fillId="0" borderId="2" applyNumberFormat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5" fillId="0" borderId="0">
      <alignment/>
      <protection/>
    </xf>
  </cellStyleXfs>
  <cellXfs count="49">
    <xf numFmtId="0" fontId="0" fillId="0" borderId="0" xfId="0" applyAlignment="1">
      <alignment vertical="center"/>
    </xf>
    <xf numFmtId="0" fontId="70" fillId="0" borderId="0" xfId="381" applyNumberFormat="1" applyFont="1" applyFill="1" applyAlignment="1">
      <alignment horizontal="center" vertical="center" wrapText="1"/>
      <protection/>
    </xf>
    <xf numFmtId="0" fontId="70" fillId="0" borderId="0" xfId="381" applyNumberFormat="1" applyFont="1" applyFill="1" applyBorder="1" applyAlignment="1">
      <alignment horizontal="left" vertical="center" wrapText="1"/>
      <protection/>
    </xf>
    <xf numFmtId="0" fontId="72" fillId="0" borderId="0" xfId="381" applyNumberFormat="1" applyFont="1" applyFill="1" applyBorder="1" applyAlignment="1">
      <alignment horizontal="left" vertical="center" wrapText="1"/>
      <protection/>
    </xf>
    <xf numFmtId="0" fontId="74" fillId="0" borderId="2" xfId="385" applyNumberFormat="1" applyFont="1" applyFill="1" applyBorder="1" applyAlignment="1">
      <alignment horizontal="center" vertical="center" wrapText="1"/>
      <protection/>
    </xf>
    <xf numFmtId="0" fontId="73" fillId="0" borderId="2" xfId="385" applyFont="1" applyFill="1" applyBorder="1" applyAlignment="1">
      <alignment horizontal="center" vertical="center" wrapText="1"/>
      <protection/>
    </xf>
    <xf numFmtId="0" fontId="73" fillId="0" borderId="2" xfId="0" applyFont="1" applyFill="1" applyBorder="1" applyAlignment="1">
      <alignment horizontal="center" vertical="center" wrapText="1"/>
    </xf>
    <xf numFmtId="0" fontId="73" fillId="0" borderId="2" xfId="429" applyNumberFormat="1" applyFont="1" applyFill="1" applyBorder="1" applyAlignment="1" applyProtection="1">
      <alignment vertical="center" wrapText="1"/>
      <protection locked="0"/>
    </xf>
    <xf numFmtId="205" fontId="73" fillId="0" borderId="2" xfId="429" applyNumberFormat="1" applyFont="1" applyFill="1" applyBorder="1" applyAlignment="1" applyProtection="1">
      <alignment horizontal="center" vertical="center" wrapText="1"/>
      <protection locked="0"/>
    </xf>
    <xf numFmtId="207" fontId="73" fillId="0" borderId="2" xfId="429" applyNumberFormat="1" applyFont="1" applyFill="1" applyBorder="1" applyAlignment="1" applyProtection="1">
      <alignment horizontal="center" vertical="center" wrapText="1"/>
      <protection locked="0"/>
    </xf>
    <xf numFmtId="0" fontId="73" fillId="0" borderId="2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71" fillId="0" borderId="0" xfId="381" applyNumberFormat="1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horizontal="center" vertical="center" wrapText="1"/>
    </xf>
    <xf numFmtId="0" fontId="76" fillId="0" borderId="0" xfId="381" applyNumberFormat="1" applyFont="1" applyFill="1" applyAlignment="1">
      <alignment horizontal="left" vertical="center" wrapText="1"/>
      <protection/>
    </xf>
    <xf numFmtId="0" fontId="73" fillId="0" borderId="2" xfId="42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70" fillId="0" borderId="0" xfId="381" applyNumberFormat="1" applyFont="1" applyFill="1" applyAlignment="1">
      <alignment horizontal="center" vertical="center" wrapText="1"/>
      <protection/>
    </xf>
    <xf numFmtId="0" fontId="5" fillId="0" borderId="2" xfId="42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429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>
      <alignment vertical="center" wrapText="1"/>
    </xf>
    <xf numFmtId="0" fontId="76" fillId="0" borderId="0" xfId="381" applyNumberFormat="1" applyFont="1" applyFill="1" applyAlignment="1">
      <alignment horizontal="center" vertical="center" wrapText="1"/>
      <protection/>
    </xf>
    <xf numFmtId="206" fontId="73" fillId="0" borderId="2" xfId="42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81" applyNumberFormat="1" applyFont="1" applyFill="1" applyBorder="1" applyAlignment="1">
      <alignment horizontal="center" vertical="center" wrapText="1"/>
      <protection/>
    </xf>
    <xf numFmtId="0" fontId="73" fillId="0" borderId="2" xfId="381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right" vertical="center" wrapText="1"/>
    </xf>
    <xf numFmtId="0" fontId="73" fillId="0" borderId="4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5" fillId="0" borderId="0" xfId="381" applyNumberFormat="1" applyFont="1" applyFill="1" applyBorder="1" applyAlignment="1" applyProtection="1">
      <alignment horizontal="center" vertical="center" wrapText="1"/>
      <protection locked="0"/>
    </xf>
    <xf numFmtId="0" fontId="73" fillId="0" borderId="1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4" fillId="0" borderId="2" xfId="385" applyNumberFormat="1" applyFont="1" applyFill="1" applyBorder="1" applyAlignment="1">
      <alignment horizontal="center" vertical="center" wrapText="1"/>
      <protection/>
    </xf>
    <xf numFmtId="0" fontId="73" fillId="0" borderId="2" xfId="0" applyFont="1" applyFill="1" applyBorder="1" applyAlignment="1">
      <alignment horizontal="center" vertical="center" wrapText="1"/>
    </xf>
    <xf numFmtId="0" fontId="73" fillId="0" borderId="26" xfId="385" applyFont="1" applyFill="1" applyBorder="1" applyAlignment="1">
      <alignment horizontal="center" vertical="center" wrapText="1"/>
      <protection/>
    </xf>
    <xf numFmtId="0" fontId="73" fillId="0" borderId="27" xfId="385" applyFont="1" applyFill="1" applyBorder="1" applyAlignment="1">
      <alignment horizontal="center" vertical="center" wrapText="1"/>
      <protection/>
    </xf>
    <xf numFmtId="0" fontId="73" fillId="0" borderId="28" xfId="385" applyFont="1" applyFill="1" applyBorder="1" applyAlignment="1">
      <alignment horizontal="center" vertical="center" wrapText="1"/>
      <protection/>
    </xf>
    <xf numFmtId="0" fontId="73" fillId="0" borderId="23" xfId="385" applyFont="1" applyFill="1" applyBorder="1" applyAlignment="1">
      <alignment horizontal="center" vertical="center" wrapText="1"/>
      <protection/>
    </xf>
    <xf numFmtId="0" fontId="73" fillId="0" borderId="21" xfId="385" applyFont="1" applyFill="1" applyBorder="1" applyAlignment="1">
      <alignment horizontal="center" vertical="center" wrapText="1"/>
      <protection/>
    </xf>
    <xf numFmtId="0" fontId="73" fillId="0" borderId="24" xfId="385" applyFont="1" applyFill="1" applyBorder="1" applyAlignment="1">
      <alignment horizontal="center" vertical="center" wrapText="1"/>
      <protection/>
    </xf>
    <xf numFmtId="0" fontId="74" fillId="0" borderId="26" xfId="385" applyNumberFormat="1" applyFont="1" applyFill="1" applyBorder="1" applyAlignment="1">
      <alignment horizontal="center" vertical="center" wrapText="1"/>
      <protection/>
    </xf>
    <xf numFmtId="0" fontId="74" fillId="0" borderId="27" xfId="385" applyNumberFormat="1" applyFont="1" applyFill="1" applyBorder="1" applyAlignment="1">
      <alignment horizontal="center" vertical="center" wrapText="1"/>
      <protection/>
    </xf>
    <xf numFmtId="0" fontId="74" fillId="0" borderId="28" xfId="385" applyNumberFormat="1" applyFont="1" applyFill="1" applyBorder="1" applyAlignment="1">
      <alignment horizontal="center" vertical="center" wrapText="1"/>
      <protection/>
    </xf>
    <xf numFmtId="0" fontId="74" fillId="0" borderId="23" xfId="385" applyNumberFormat="1" applyFont="1" applyFill="1" applyBorder="1" applyAlignment="1">
      <alignment horizontal="center" vertical="center" wrapText="1"/>
      <protection/>
    </xf>
    <xf numFmtId="0" fontId="74" fillId="0" borderId="21" xfId="385" applyNumberFormat="1" applyFont="1" applyFill="1" applyBorder="1" applyAlignment="1">
      <alignment horizontal="center" vertical="center" wrapText="1"/>
      <protection/>
    </xf>
    <xf numFmtId="0" fontId="74" fillId="0" borderId="24" xfId="385" applyNumberFormat="1" applyFont="1" applyFill="1" applyBorder="1" applyAlignment="1">
      <alignment horizontal="center" vertical="center" wrapText="1"/>
      <protection/>
    </xf>
    <xf numFmtId="0" fontId="73" fillId="0" borderId="26" xfId="0" applyFont="1" applyFill="1" applyBorder="1" applyAlignment="1">
      <alignment horizontal="center" vertical="center" wrapText="1"/>
    </xf>
  </cellXfs>
  <cellStyles count="5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??" xfId="20"/>
    <cellStyle name="?? [0]" xfId="21"/>
    <cellStyle name="??_0N-HANDLING " xfId="22"/>
    <cellStyle name="@_text" xfId="23"/>
    <cellStyle name="_(中企华)审计评估联合申报明细表.V1" xfId="24"/>
    <cellStyle name="_2009年配套" xfId="25"/>
    <cellStyle name="_2010年一般预算收支平衡表（陈冬毅发）" xfId="26"/>
    <cellStyle name="_2011-2012学年自治区人民政府中等职业教育奖学金经费分配方案" xfId="27"/>
    <cellStyle name="_2011年春季学期特定生活费" xfId="28"/>
    <cellStyle name="_2011年高校科研经费分配表" xfId="29"/>
    <cellStyle name="_2011年高校助学金分配表（80%）" xfId="30"/>
    <cellStyle name="_2011年中等职业学校国家助学 金经费分配表（第二批）" xfId="31"/>
    <cellStyle name="_2013年百色市闲置校舍改建中小学附设幼儿园合计表(报教育厅)" xfId="32"/>
    <cellStyle name="_CBRE明细表" xfId="33"/>
    <cellStyle name="_ET_STYLE_NoName_00_" xfId="34"/>
    <cellStyle name="_ET_STYLE_NoName_00__Book1" xfId="35"/>
    <cellStyle name="_ET_STYLE_NoName_00__附件1广西壮族自治区巡回支教点建设规划（2012-2015年）" xfId="36"/>
    <cellStyle name="_ET_STYLE_NoName_00__附件2广西壮族自治区扶持普惠性民办幼儿园奖补资金申报表（2012-2015年）" xfId="37"/>
    <cellStyle name="_ET_STYLE_NoName_00__附件3广西壮族自治区扶持集体、企事业单位办园奖补资金申报表（2012-2015年）" xfId="38"/>
    <cellStyle name="_KPMG original version" xfId="39"/>
    <cellStyle name="_KPMG original version_(中企华)审计评估联合申报明细表.V1" xfId="40"/>
    <cellStyle name="_KPMG original version_附件1：审计评估联合申报明细表" xfId="41"/>
    <cellStyle name="_long term loan - others 300504" xfId="42"/>
    <cellStyle name="_long term loan - others 300504_(中企华)审计评估联合申报明细表.V1" xfId="43"/>
    <cellStyle name="_long term loan - others 300504_KPMG original version" xfId="44"/>
    <cellStyle name="_long term loan - others 300504_KPMG original version_(中企华)审计评估联合申报明细表.V1" xfId="45"/>
    <cellStyle name="_long term loan - others 300504_KPMG original version_附件1：审计评估联合申报明细表" xfId="46"/>
    <cellStyle name="_long term loan - others 300504_Shenhua PBC package 050530" xfId="47"/>
    <cellStyle name="_long term loan - others 300504_Shenhua PBC package 050530_(中企华)审计评估联合申报明细表.V1" xfId="48"/>
    <cellStyle name="_long term loan - others 300504_Shenhua PBC package 050530_附件1：审计评估联合申报明细表" xfId="49"/>
    <cellStyle name="_long term loan - others 300504_附件1：审计评估联合申报明细表" xfId="50"/>
    <cellStyle name="_long term loan - others 300504_审计调查表.V3" xfId="51"/>
    <cellStyle name="_Part III.200406.Loan and Liabilities details.(Site Name)" xfId="52"/>
    <cellStyle name="_Part III.200406.Loan and Liabilities details.(Site Name)_(中企华)审计评估联合申报明细表.V1" xfId="53"/>
    <cellStyle name="_Part III.200406.Loan and Liabilities details.(Site Name)_KPMG original version" xfId="54"/>
    <cellStyle name="_Part III.200406.Loan and Liabilities details.(Site Name)_KPMG original version_(中企华)审计评估联合申报明细表.V1" xfId="55"/>
    <cellStyle name="_Part III.200406.Loan and Liabilities details.(Site Name)_KPMG original version_附件1：审计评估联合申报明细表" xfId="56"/>
    <cellStyle name="_Part III.200406.Loan and Liabilities details.(Site Name)_Shenhua PBC package 050530" xfId="57"/>
    <cellStyle name="_Part III.200406.Loan and Liabilities details.(Site Name)_Shenhua PBC package 050530_(中企华)审计评估联合申报明细表.V1" xfId="58"/>
    <cellStyle name="_Part III.200406.Loan and Liabilities details.(Site Name)_Shenhua PBC package 050530_附件1：审计评估联合申报明细表" xfId="59"/>
    <cellStyle name="_Part III.200406.Loan and Liabilities details.(Site Name)_附件1：审计评估联合申报明细表" xfId="60"/>
    <cellStyle name="_Part III.200406.Loan and Liabilities details.(Site Name)_审计调查表.V3" xfId="61"/>
    <cellStyle name="_Shenhua PBC package 050530" xfId="62"/>
    <cellStyle name="_Shenhua PBC package 050530_(中企华)审计评估联合申报明细表.V1" xfId="63"/>
    <cellStyle name="_Shenhua PBC package 050530_附件1：审计评估联合申报明细表" xfId="64"/>
    <cellStyle name="_房屋建筑评估申报表" xfId="65"/>
    <cellStyle name="_附件1：审计评估联合申报明细表" xfId="66"/>
    <cellStyle name="_附件2：扶绥县教师周转宿舍建设试点项目2010年中央预算内投资计划建议方案表" xfId="67"/>
    <cellStyle name="_副本桂财教(2011)号（2011年免学费分配表）" xfId="68"/>
    <cellStyle name="_基础经济指标测算表" xfId="69"/>
    <cellStyle name="_审计调查表.V3" xfId="70"/>
    <cellStyle name="_文函专递0211-施工企业调查表（附件）" xfId="71"/>
    <cellStyle name="_梧州市扶持集体、企事业单位办园申报表（审核公式）" xfId="72"/>
    <cellStyle name="_梧州市扶持民办幼儿园申报表（审核公式）" xfId="73"/>
    <cellStyle name="_梧州市巡回支教点申报表（审核公式）" xfId="74"/>
    <cellStyle name="_细表" xfId="75"/>
    <cellStyle name="{Comma [0]}" xfId="76"/>
    <cellStyle name="{Comma}" xfId="77"/>
    <cellStyle name="{Date}" xfId="78"/>
    <cellStyle name="{Month}" xfId="79"/>
    <cellStyle name="{Percent}" xfId="80"/>
    <cellStyle name="{Thousand [0]}" xfId="81"/>
    <cellStyle name="{Thousand}" xfId="82"/>
    <cellStyle name="{Z'0000(1 dec)}" xfId="83"/>
    <cellStyle name="{Z'0000(4 dec)}" xfId="84"/>
    <cellStyle name="0,0_x000d_&#10;NA_x000d_&#10;" xfId="85"/>
    <cellStyle name="0,0_x000d_&#10;NA_x000d_&#10; 2" xfId="86"/>
    <cellStyle name="0,0_x000d_&#10;NA_x000d_&#10; 3" xfId="87"/>
    <cellStyle name="0,0_x000d_&#10;NA_x000d_&#10; 4" xfId="88"/>
    <cellStyle name="0,0_x000d_&#10;NA_x000d_&#10; 5" xfId="89"/>
    <cellStyle name="0,0_x000d_&#10;NA_x000d_&#10; 6" xfId="90"/>
    <cellStyle name="0,0_x000d_&#10;NA_x000d_&#10; 7" xfId="91"/>
    <cellStyle name="0,0_x000d_&#10;NA_x000d_&#10; 8" xfId="92"/>
    <cellStyle name="0,0_x000d_&#10;NA_x000d_&#10; 9" xfId="93"/>
    <cellStyle name="20% - 强调文字颜色 1 2" xfId="94"/>
    <cellStyle name="20% - 强调文字颜色 1 2 2" xfId="95"/>
    <cellStyle name="20% - 强调文字颜色 1 3" xfId="96"/>
    <cellStyle name="20% - 强调文字颜色 1 3 2" xfId="97"/>
    <cellStyle name="20% - 强调文字颜色 1 4" xfId="98"/>
    <cellStyle name="20% - 强调文字颜色 1 5" xfId="99"/>
    <cellStyle name="20% - 强调文字颜色 1 6" xfId="100"/>
    <cellStyle name="20% - 强调文字颜色 1 7" xfId="101"/>
    <cellStyle name="20% - 强调文字颜色 2 2" xfId="102"/>
    <cellStyle name="20% - 强调文字颜色 2 2 2" xfId="103"/>
    <cellStyle name="20% - 强调文字颜色 2 3" xfId="104"/>
    <cellStyle name="20% - 强调文字颜色 2 3 2" xfId="105"/>
    <cellStyle name="20% - 强调文字颜色 2 4" xfId="106"/>
    <cellStyle name="20% - 强调文字颜色 2 5" xfId="107"/>
    <cellStyle name="20% - 强调文字颜色 2 6" xfId="108"/>
    <cellStyle name="20% - 强调文字颜色 2 7" xfId="109"/>
    <cellStyle name="20% - 强调文字颜色 3 2" xfId="110"/>
    <cellStyle name="20% - 强调文字颜色 3 2 2" xfId="111"/>
    <cellStyle name="20% - 强调文字颜色 3 3" xfId="112"/>
    <cellStyle name="20% - 强调文字颜色 3 3 2" xfId="113"/>
    <cellStyle name="20% - 强调文字颜色 3 4" xfId="114"/>
    <cellStyle name="20% - 强调文字颜色 3 5" xfId="115"/>
    <cellStyle name="20% - 强调文字颜色 3 6" xfId="116"/>
    <cellStyle name="20% - 强调文字颜色 3 7" xfId="117"/>
    <cellStyle name="20% - 强调文字颜色 4 2" xfId="118"/>
    <cellStyle name="20% - 强调文字颜色 4 2 2" xfId="119"/>
    <cellStyle name="20% - 强调文字颜色 4 3" xfId="120"/>
    <cellStyle name="20% - 强调文字颜色 4 3 2" xfId="121"/>
    <cellStyle name="20% - 强调文字颜色 4 4" xfId="122"/>
    <cellStyle name="20% - 强调文字颜色 4 5" xfId="123"/>
    <cellStyle name="20% - 强调文字颜色 4 6" xfId="124"/>
    <cellStyle name="20% - 强调文字颜色 4 7" xfId="125"/>
    <cellStyle name="20% - 强调文字颜色 5 2" xfId="126"/>
    <cellStyle name="20% - 强调文字颜色 5 2 2" xfId="127"/>
    <cellStyle name="20% - 强调文字颜色 5 3" xfId="128"/>
    <cellStyle name="20% - 强调文字颜色 5 3 2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 2" xfId="134"/>
    <cellStyle name="20% - 强调文字颜色 6 2 2" xfId="135"/>
    <cellStyle name="20% - 强调文字颜色 6 3" xfId="136"/>
    <cellStyle name="20% - 强调文字颜色 6 3 2" xfId="137"/>
    <cellStyle name="20% - 强调文字颜色 6 4" xfId="138"/>
    <cellStyle name="20% - 强调文字颜色 6 5" xfId="139"/>
    <cellStyle name="20% - 强调文字颜色 6 6" xfId="140"/>
    <cellStyle name="20% - 强调文字颜色 6 7" xfId="141"/>
    <cellStyle name="40% - 强调文字颜色 1 2" xfId="142"/>
    <cellStyle name="40% - 强调文字颜色 1 2 2" xfId="143"/>
    <cellStyle name="40% - 强调文字颜色 1 3" xfId="144"/>
    <cellStyle name="40% - 强调文字颜色 1 3 2" xfId="145"/>
    <cellStyle name="40% - 强调文字颜色 1 4" xfId="146"/>
    <cellStyle name="40% - 强调文字颜色 1 5" xfId="147"/>
    <cellStyle name="40% - 强调文字颜色 1 6" xfId="148"/>
    <cellStyle name="40% - 强调文字颜色 1 7" xfId="149"/>
    <cellStyle name="40% - 强调文字颜色 2 2" xfId="150"/>
    <cellStyle name="40% - 强调文字颜色 2 2 2" xfId="151"/>
    <cellStyle name="40% - 强调文字颜色 2 3" xfId="152"/>
    <cellStyle name="40% - 强调文字颜色 2 3 2" xfId="153"/>
    <cellStyle name="40% - 强调文字颜色 2 4" xfId="154"/>
    <cellStyle name="40% - 强调文字颜色 2 5" xfId="155"/>
    <cellStyle name="40% - 强调文字颜色 2 6" xfId="156"/>
    <cellStyle name="40% - 强调文字颜色 2 7" xfId="157"/>
    <cellStyle name="40% - 强调文字颜色 3 2" xfId="158"/>
    <cellStyle name="40% - 强调文字颜色 3 2 2" xfId="159"/>
    <cellStyle name="40% - 强调文字颜色 3 3" xfId="160"/>
    <cellStyle name="40% - 强调文字颜色 3 3 2" xfId="161"/>
    <cellStyle name="40% - 强调文字颜色 3 4" xfId="162"/>
    <cellStyle name="40% - 强调文字颜色 3 5" xfId="163"/>
    <cellStyle name="40% - 强调文字颜色 3 6" xfId="164"/>
    <cellStyle name="40% - 强调文字颜色 3 7" xfId="165"/>
    <cellStyle name="40% - 强调文字颜色 4 2" xfId="166"/>
    <cellStyle name="40% - 强调文字颜色 4 2 2" xfId="167"/>
    <cellStyle name="40% - 强调文字颜色 4 3" xfId="168"/>
    <cellStyle name="40% - 强调文字颜色 4 3 2" xfId="169"/>
    <cellStyle name="40% - 强调文字颜色 4 4" xfId="170"/>
    <cellStyle name="40% - 强调文字颜色 4 5" xfId="171"/>
    <cellStyle name="40% - 强调文字颜色 4 6" xfId="172"/>
    <cellStyle name="40% - 强调文字颜色 4 7" xfId="173"/>
    <cellStyle name="40% - 强调文字颜色 5 2" xfId="174"/>
    <cellStyle name="40% - 强调文字颜色 5 2 2" xfId="175"/>
    <cellStyle name="40% - 强调文字颜色 5 3" xfId="176"/>
    <cellStyle name="40% - 强调文字颜色 5 3 2" xfId="177"/>
    <cellStyle name="40% - 强调文字颜色 5 4" xfId="178"/>
    <cellStyle name="40% - 强调文字颜色 5 5" xfId="179"/>
    <cellStyle name="40% - 强调文字颜色 5 6" xfId="180"/>
    <cellStyle name="40% - 强调文字颜色 5 7" xfId="181"/>
    <cellStyle name="40% - 强调文字颜色 6 2" xfId="182"/>
    <cellStyle name="40% - 强调文字颜色 6 2 2" xfId="183"/>
    <cellStyle name="40% - 强调文字颜色 6 3" xfId="184"/>
    <cellStyle name="40% - 强调文字颜色 6 3 2" xfId="185"/>
    <cellStyle name="40% - 强调文字颜色 6 4" xfId="186"/>
    <cellStyle name="40% - 强调文字颜色 6 5" xfId="187"/>
    <cellStyle name="40% - 强调文字颜色 6 6" xfId="188"/>
    <cellStyle name="40% - 强调文字颜色 6 7" xfId="189"/>
    <cellStyle name="60% - 强调文字颜色 1 2" xfId="190"/>
    <cellStyle name="60% - 强调文字颜色 1 3" xfId="191"/>
    <cellStyle name="60% - 强调文字颜色 1 4" xfId="192"/>
    <cellStyle name="60% - 强调文字颜色 1 5" xfId="193"/>
    <cellStyle name="60% - 强调文字颜色 1 6" xfId="194"/>
    <cellStyle name="60% - 强调文字颜色 1 7" xfId="195"/>
    <cellStyle name="60% - 强调文字颜色 2 2" xfId="196"/>
    <cellStyle name="60% - 强调文字颜色 2 3" xfId="197"/>
    <cellStyle name="60% - 强调文字颜色 2 4" xfId="198"/>
    <cellStyle name="60% - 强调文字颜色 2 5" xfId="199"/>
    <cellStyle name="60% - 强调文字颜色 2 6" xfId="200"/>
    <cellStyle name="60% - 强调文字颜色 2 7" xfId="201"/>
    <cellStyle name="60% - 强调文字颜色 3 2" xfId="202"/>
    <cellStyle name="60% - 强调文字颜色 3 3" xfId="203"/>
    <cellStyle name="60% - 强调文字颜色 3 4" xfId="204"/>
    <cellStyle name="60% - 强调文字颜色 3 5" xfId="205"/>
    <cellStyle name="60% - 强调文字颜色 3 6" xfId="206"/>
    <cellStyle name="60% - 强调文字颜色 3 7" xfId="207"/>
    <cellStyle name="60% - 强调文字颜色 4 2" xfId="208"/>
    <cellStyle name="60% - 强调文字颜色 4 3" xfId="209"/>
    <cellStyle name="60% - 强调文字颜色 4 4" xfId="210"/>
    <cellStyle name="60% - 强调文字颜色 4 5" xfId="211"/>
    <cellStyle name="60% - 强调文字颜色 4 6" xfId="212"/>
    <cellStyle name="60% - 强调文字颜色 4 7" xfId="213"/>
    <cellStyle name="60% - 强调文字颜色 5 2" xfId="214"/>
    <cellStyle name="60% - 强调文字颜色 5 3" xfId="215"/>
    <cellStyle name="60% - 强调文字颜色 5 4" xfId="216"/>
    <cellStyle name="60% - 强调文字颜色 5 5" xfId="217"/>
    <cellStyle name="60% - 强调文字颜色 5 6" xfId="218"/>
    <cellStyle name="60% - 强调文字颜色 5 7" xfId="219"/>
    <cellStyle name="60% - 强调文字颜色 6 2" xfId="220"/>
    <cellStyle name="60% - 强调文字颜色 6 3" xfId="221"/>
    <cellStyle name="60% - 强调文字颜色 6 4" xfId="222"/>
    <cellStyle name="60% - 强调文字颜色 6 5" xfId="223"/>
    <cellStyle name="60% - 强调文字颜色 6 6" xfId="224"/>
    <cellStyle name="60% - 强调文字颜色 6 7" xfId="225"/>
    <cellStyle name="args.style" xfId="226"/>
    <cellStyle name="Calc Currency (0)" xfId="227"/>
    <cellStyle name="category" xfId="228"/>
    <cellStyle name="Column Headings" xfId="229"/>
    <cellStyle name="Column$Headings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 - Style6" xfId="237"/>
    <cellStyle name="Comma  - Style7" xfId="238"/>
    <cellStyle name="Comma  - Style8" xfId="239"/>
    <cellStyle name="Comma [0]_laroux" xfId="240"/>
    <cellStyle name="Comma_02(2003.12.31 PBC package.040304)" xfId="241"/>
    <cellStyle name="comma-d" xfId="242"/>
    <cellStyle name="Copied" xfId="243"/>
    <cellStyle name="COST1" xfId="244"/>
    <cellStyle name="Currency [0]_353HHC" xfId="245"/>
    <cellStyle name="Currency_353HHC" xfId="246"/>
    <cellStyle name="Date" xfId="247"/>
    <cellStyle name="Entered" xfId="248"/>
    <cellStyle name="entry box" xfId="249"/>
    <cellStyle name="Euro" xfId="250"/>
    <cellStyle name="e鯪9Y_x000b_" xfId="251"/>
    <cellStyle name="Format Number Column" xfId="252"/>
    <cellStyle name="gcd" xfId="253"/>
    <cellStyle name="gcd 2" xfId="254"/>
    <cellStyle name="gcd 3" xfId="255"/>
    <cellStyle name="gcd 4" xfId="256"/>
    <cellStyle name="gcd 5" xfId="257"/>
    <cellStyle name="gcd 6" xfId="258"/>
    <cellStyle name="gcd 7" xfId="259"/>
    <cellStyle name="gcd_Sheet2" xfId="260"/>
    <cellStyle name="Grey" xfId="261"/>
    <cellStyle name="HEADER" xfId="262"/>
    <cellStyle name="Header1" xfId="263"/>
    <cellStyle name="Header2" xfId="264"/>
    <cellStyle name="Input [yellow]" xfId="265"/>
    <cellStyle name="Input Cells" xfId="266"/>
    <cellStyle name="Input Cells 2" xfId="267"/>
    <cellStyle name="InputArea" xfId="268"/>
    <cellStyle name="KPMG Heading 1" xfId="269"/>
    <cellStyle name="KPMG Heading 2" xfId="270"/>
    <cellStyle name="KPMG Heading 3" xfId="271"/>
    <cellStyle name="KPMG Heading 4" xfId="272"/>
    <cellStyle name="KPMG Normal" xfId="273"/>
    <cellStyle name="KPMG Normal Text" xfId="274"/>
    <cellStyle name="Lines Fill" xfId="275"/>
    <cellStyle name="Linked Cells" xfId="276"/>
    <cellStyle name="Linked Cells 2" xfId="277"/>
    <cellStyle name="Milliers [0]_!!!GO" xfId="278"/>
    <cellStyle name="Milliers_!!!GO" xfId="279"/>
    <cellStyle name="Model" xfId="280"/>
    <cellStyle name="Monétaire [0]_!!!GO" xfId="281"/>
    <cellStyle name="Monétaire_!!!GO" xfId="282"/>
    <cellStyle name="New Times Roman" xfId="283"/>
    <cellStyle name="no dec" xfId="284"/>
    <cellStyle name="Normal - Style1" xfId="285"/>
    <cellStyle name="Normal - Style1 2" xfId="286"/>
    <cellStyle name="Normal_0105第二套审计报表定稿" xfId="287"/>
    <cellStyle name="Normalny_Arkusz1" xfId="288"/>
    <cellStyle name="Œ…‹æØ‚è [0.00]_Region Orders (2)" xfId="289"/>
    <cellStyle name="Œ…‹æØ‚è_Region Orders (2)" xfId="290"/>
    <cellStyle name="per.style" xfId="291"/>
    <cellStyle name="Percent [2]" xfId="292"/>
    <cellStyle name="Percent_PICC package Sept2002 (V120021005)1" xfId="293"/>
    <cellStyle name="Prefilled" xfId="294"/>
    <cellStyle name="pricing" xfId="295"/>
    <cellStyle name="PSChar" xfId="296"/>
    <cellStyle name="RevList" xfId="297"/>
    <cellStyle name="RevList 2" xfId="298"/>
    <cellStyle name="Sheet Head" xfId="299"/>
    <cellStyle name="style" xfId="300"/>
    <cellStyle name="style1" xfId="301"/>
    <cellStyle name="style2" xfId="302"/>
    <cellStyle name="subhead" xfId="303"/>
    <cellStyle name="Subtotal" xfId="304"/>
    <cellStyle name="百分比 2" xfId="305"/>
    <cellStyle name="百分比 2 2" xfId="306"/>
    <cellStyle name="百分比 3" xfId="307"/>
    <cellStyle name="百分比 3 2" xfId="308"/>
    <cellStyle name="标题 1 2" xfId="309"/>
    <cellStyle name="标题 1 3" xfId="310"/>
    <cellStyle name="标题 1 4" xfId="311"/>
    <cellStyle name="标题 1 5" xfId="312"/>
    <cellStyle name="标题 1 6" xfId="313"/>
    <cellStyle name="标题 1 7" xfId="314"/>
    <cellStyle name="标题 10" xfId="315"/>
    <cellStyle name="标题 2 2" xfId="316"/>
    <cellStyle name="标题 2 3" xfId="317"/>
    <cellStyle name="标题 2 4" xfId="318"/>
    <cellStyle name="标题 2 5" xfId="319"/>
    <cellStyle name="标题 2 6" xfId="320"/>
    <cellStyle name="标题 2 7" xfId="321"/>
    <cellStyle name="标题 3 2" xfId="322"/>
    <cellStyle name="标题 3 3" xfId="323"/>
    <cellStyle name="标题 3 4" xfId="324"/>
    <cellStyle name="标题 3 5" xfId="325"/>
    <cellStyle name="标题 3 6" xfId="326"/>
    <cellStyle name="标题 3 7" xfId="327"/>
    <cellStyle name="标题 4 2" xfId="328"/>
    <cellStyle name="标题 4 3" xfId="329"/>
    <cellStyle name="标题 4 4" xfId="330"/>
    <cellStyle name="标题 4 5" xfId="331"/>
    <cellStyle name="标题 4 6" xfId="332"/>
    <cellStyle name="标题 4 7" xfId="333"/>
    <cellStyle name="标题 5" xfId="334"/>
    <cellStyle name="标题 6" xfId="335"/>
    <cellStyle name="标题 7" xfId="336"/>
    <cellStyle name="标题 8" xfId="337"/>
    <cellStyle name="标题 9" xfId="338"/>
    <cellStyle name="差 2" xfId="339"/>
    <cellStyle name="差 2 2" xfId="340"/>
    <cellStyle name="差 3" xfId="341"/>
    <cellStyle name="差 3 2" xfId="342"/>
    <cellStyle name="差 4" xfId="343"/>
    <cellStyle name="差 5" xfId="344"/>
    <cellStyle name="差 6" xfId="345"/>
    <cellStyle name="差 7" xfId="346"/>
    <cellStyle name="差_04.收入和财力基础表" xfId="347"/>
    <cellStyle name="差_2010年自治区财政与市、试点县财政年终决算结算单0211" xfId="348"/>
    <cellStyle name="差_2010年自治区财政与市、试点县财政年终决算结算单20101202" xfId="349"/>
    <cellStyle name="差_2011年高校质量工程经费分配表" xfId="350"/>
    <cellStyle name="差_2011年梧州市校舍维修改造项目计划" xfId="351"/>
    <cellStyle name="差_2013年薄改计划资金附件(1221修订）" xfId="352"/>
    <cellStyle name="差_2013年薄改计划资金附件1220" xfId="353"/>
    <cellStyle name="差_Book1" xfId="354"/>
    <cellStyle name="差_Book1_1" xfId="355"/>
    <cellStyle name="差_Book1_桂教报〔2011〕75号附件1的附件3" xfId="356"/>
    <cellStyle name="差_补助与上解情况表" xfId="357"/>
    <cellStyle name="差_桂财教(2010)245号附件（2010年县镇学校扩容改造和寄宿制学校及附属生活设施建设资金预算）" xfId="358"/>
    <cellStyle name="差_桂财教(2011)261号2012年薄改计划资金附件" xfId="359"/>
    <cellStyle name="差_桂财教【2010】246号附件2011年农村义务教育校舍维修改造资金项目计划表(110215)" xfId="360"/>
    <cellStyle name="差_桂教报〔2011〕75号附件1的附件3" xfId="361"/>
    <cellStyle name="差_桂林市2011年中小学校舍维修改造资金项目计划表" xfId="362"/>
    <cellStyle name="差_贺州市2010学校改扩容改造和寄宿制学校及附属生活设施建设项目计划表" xfId="363"/>
    <cellStyle name="差_玉林市2011年农村中小学校舍维修改造资金项目890" xfId="364"/>
    <cellStyle name="常规 10" xfId="365"/>
    <cellStyle name="常规 10 2" xfId="366"/>
    <cellStyle name="常规 11" xfId="367"/>
    <cellStyle name="常规 11 2" xfId="368"/>
    <cellStyle name="常规 12" xfId="369"/>
    <cellStyle name="常规 12 2" xfId="370"/>
    <cellStyle name="常规 12 3" xfId="371"/>
    <cellStyle name="常规 13" xfId="372"/>
    <cellStyle name="常规 13 2" xfId="373"/>
    <cellStyle name="常规 14" xfId="374"/>
    <cellStyle name="常规 15" xfId="375"/>
    <cellStyle name="常规 15 2" xfId="376"/>
    <cellStyle name="常规 16 2" xfId="377"/>
    <cellStyle name="常规 16 3" xfId="378"/>
    <cellStyle name="常规 16 4" xfId="379"/>
    <cellStyle name="常规 17 2" xfId="380"/>
    <cellStyle name="常规 2" xfId="381"/>
    <cellStyle name="常规 2 10" xfId="382"/>
    <cellStyle name="常规 2 11" xfId="383"/>
    <cellStyle name="常规 2 2" xfId="384"/>
    <cellStyle name="常规 2 2 2" xfId="385"/>
    <cellStyle name="常规 2 3" xfId="386"/>
    <cellStyle name="常规 2 3 2" xfId="387"/>
    <cellStyle name="常规 2 4" xfId="388"/>
    <cellStyle name="常规 2 5" xfId="389"/>
    <cellStyle name="常规 2 6" xfId="390"/>
    <cellStyle name="常规 2 7" xfId="391"/>
    <cellStyle name="常规 2 8" xfId="392"/>
    <cellStyle name="常规 2 9" xfId="393"/>
    <cellStyle name="常规 2_民生政策最低支出需求" xfId="394"/>
    <cellStyle name="常规 25" xfId="395"/>
    <cellStyle name="常规 26" xfId="396"/>
    <cellStyle name="常规 27" xfId="397"/>
    <cellStyle name="常规 29" xfId="398"/>
    <cellStyle name="常规 3" xfId="399"/>
    <cellStyle name="常规 3 2" xfId="400"/>
    <cellStyle name="常规 3 2 2" xfId="401"/>
    <cellStyle name="常规 3 3" xfId="402"/>
    <cellStyle name="常规 3 4" xfId="403"/>
    <cellStyle name="常规 3 5" xfId="404"/>
    <cellStyle name="常规 3 6" xfId="405"/>
    <cellStyle name="常规 3 7" xfId="406"/>
    <cellStyle name="常规 3 8" xfId="407"/>
    <cellStyle name="常规 30" xfId="408"/>
    <cellStyle name="常规 31" xfId="409"/>
    <cellStyle name="常规 4" xfId="410"/>
    <cellStyle name="常规 4 2" xfId="411"/>
    <cellStyle name="常规 4 3" xfId="412"/>
    <cellStyle name="常规 4 4" xfId="413"/>
    <cellStyle name="常规 4 5" xfId="414"/>
    <cellStyle name="常规 4_复件 附件：2013年专项配套项目3.10" xfId="415"/>
    <cellStyle name="常规 5" xfId="416"/>
    <cellStyle name="常规 5 2" xfId="417"/>
    <cellStyle name="常规 5 2 2" xfId="418"/>
    <cellStyle name="常规 6" xfId="419"/>
    <cellStyle name="常规 6 2" xfId="420"/>
    <cellStyle name="常规 7" xfId="421"/>
    <cellStyle name="常规 7 2" xfId="422"/>
    <cellStyle name="常规 8" xfId="423"/>
    <cellStyle name="常规 8 2" xfId="424"/>
    <cellStyle name="常规 8 3" xfId="425"/>
    <cellStyle name="常规 9" xfId="426"/>
    <cellStyle name="常规 9 2" xfId="427"/>
    <cellStyle name="常规 9 3" xfId="428"/>
    <cellStyle name="常规_直99_2005年一般性转移支付基础测算数据" xfId="429"/>
    <cellStyle name="超级链接" xfId="430"/>
    <cellStyle name="分级显示行_1_4附件二凯旋评估表" xfId="431"/>
    <cellStyle name="公司标准表" xfId="432"/>
    <cellStyle name="公司标准表 2" xfId="433"/>
    <cellStyle name="好 2" xfId="434"/>
    <cellStyle name="好 3" xfId="435"/>
    <cellStyle name="好 3 2" xfId="436"/>
    <cellStyle name="好 4" xfId="437"/>
    <cellStyle name="好 5" xfId="438"/>
    <cellStyle name="好 6" xfId="439"/>
    <cellStyle name="好 7" xfId="440"/>
    <cellStyle name="好_2011年高校质量工程经费分配表" xfId="441"/>
    <cellStyle name="好_2011年梧州市校舍维修改造项目计划" xfId="442"/>
    <cellStyle name="好_2013年薄改计划资金附件(1221修订）" xfId="443"/>
    <cellStyle name="好_2013年薄改计划资金附件1220" xfId="444"/>
    <cellStyle name="好_Book1" xfId="445"/>
    <cellStyle name="好_Book1_1" xfId="446"/>
    <cellStyle name="好_Book1_桂教报〔2011〕75号附件1的附件3" xfId="447"/>
    <cellStyle name="好_Sheet1" xfId="448"/>
    <cellStyle name="好_桂财教(2010)245号附件（2010年县镇学校扩容改造和寄宿制学校及附属生活设施建设资金预算）" xfId="449"/>
    <cellStyle name="好_桂财教(2011)261号2012年薄改计划资金附件" xfId="450"/>
    <cellStyle name="好_桂财教【2010】246号附件2011年农村义务教育校舍维修改造资金项目计划表(110215)" xfId="451"/>
    <cellStyle name="好_桂教报〔2011〕75号附件1的附件3" xfId="452"/>
    <cellStyle name="好_桂林市2011年中小学校舍维修改造资金项目计划表" xfId="453"/>
    <cellStyle name="好_贺州市2010学校改扩容改造和寄宿制学校及附属生活设施建设项目计划表" xfId="454"/>
    <cellStyle name="好_图书配备方案附件1.2" xfId="455"/>
    <cellStyle name="好_玉林市2011年农村中小学校舍维修改造资金项目890" xfId="456"/>
    <cellStyle name="后继超级链接" xfId="457"/>
    <cellStyle name="汇总 2" xfId="458"/>
    <cellStyle name="汇总 3" xfId="459"/>
    <cellStyle name="汇总 3 2" xfId="460"/>
    <cellStyle name="汇总 4" xfId="461"/>
    <cellStyle name="汇总 5" xfId="462"/>
    <cellStyle name="汇总 6" xfId="463"/>
    <cellStyle name="汇总 7" xfId="464"/>
    <cellStyle name="计算 2" xfId="465"/>
    <cellStyle name="计算 3" xfId="466"/>
    <cellStyle name="计算 3 2" xfId="467"/>
    <cellStyle name="计算 4" xfId="468"/>
    <cellStyle name="计算 5" xfId="469"/>
    <cellStyle name="计算 6" xfId="470"/>
    <cellStyle name="计算 7" xfId="471"/>
    <cellStyle name="检查单元格 2" xfId="472"/>
    <cellStyle name="检查单元格 3" xfId="473"/>
    <cellStyle name="检查单元格 4" xfId="474"/>
    <cellStyle name="检查单元格 5" xfId="475"/>
    <cellStyle name="检查单元格 6" xfId="476"/>
    <cellStyle name="检查单元格 7" xfId="477"/>
    <cellStyle name="解释性文本 2" xfId="478"/>
    <cellStyle name="解释性文本 3" xfId="479"/>
    <cellStyle name="解释性文本 3 2" xfId="480"/>
    <cellStyle name="解释性文本 4" xfId="481"/>
    <cellStyle name="解释性文本 5" xfId="482"/>
    <cellStyle name="解释性文本 6" xfId="483"/>
    <cellStyle name="解释性文本 7" xfId="484"/>
    <cellStyle name="警告文本 2" xfId="485"/>
    <cellStyle name="警告文本 3" xfId="486"/>
    <cellStyle name="警告文本 3 2" xfId="487"/>
    <cellStyle name="警告文本 4" xfId="488"/>
    <cellStyle name="警告文本 5" xfId="489"/>
    <cellStyle name="警告文本 6" xfId="490"/>
    <cellStyle name="警告文本 7" xfId="491"/>
    <cellStyle name="链接单元格 2" xfId="492"/>
    <cellStyle name="链接单元格 3" xfId="493"/>
    <cellStyle name="链接单元格 3 2" xfId="494"/>
    <cellStyle name="链接单元格 4" xfId="495"/>
    <cellStyle name="链接单元格 5" xfId="496"/>
    <cellStyle name="链接单元格 6" xfId="497"/>
    <cellStyle name="链接单元格 7" xfId="498"/>
    <cellStyle name="霓付 [0]_97MBO" xfId="499"/>
    <cellStyle name="霓付_97MBO" xfId="500"/>
    <cellStyle name="烹拳 [0]_97MBO" xfId="501"/>
    <cellStyle name="烹拳_97MBO" xfId="502"/>
    <cellStyle name="普通_ 白土" xfId="503"/>
    <cellStyle name="千分位[0]_ 白土" xfId="504"/>
    <cellStyle name="千分位_ 白土" xfId="505"/>
    <cellStyle name="千位[0]_ 应交税金审定表" xfId="506"/>
    <cellStyle name="千位_ 应交税金审定表" xfId="507"/>
    <cellStyle name="千位分隔 2" xfId="508"/>
    <cellStyle name="千位分隔 2 2" xfId="509"/>
    <cellStyle name="千位分隔 3" xfId="510"/>
    <cellStyle name="千位分隔 3 2" xfId="511"/>
    <cellStyle name="千位分隔 3 2 2" xfId="512"/>
    <cellStyle name="千位分隔 4" xfId="513"/>
    <cellStyle name="千位分隔 4 2" xfId="514"/>
    <cellStyle name="千位分隔 5" xfId="515"/>
    <cellStyle name="千位分隔 6" xfId="516"/>
    <cellStyle name="千位分隔 6 2" xfId="517"/>
    <cellStyle name="千位分隔[0] 2" xfId="518"/>
    <cellStyle name="钎霖_laroux" xfId="519"/>
    <cellStyle name="强调文字颜色 1 2" xfId="520"/>
    <cellStyle name="强调文字颜色 1 3" xfId="521"/>
    <cellStyle name="强调文字颜色 1 4" xfId="522"/>
    <cellStyle name="强调文字颜色 1 5" xfId="523"/>
    <cellStyle name="强调文字颜色 1 6" xfId="524"/>
    <cellStyle name="强调文字颜色 1 7" xfId="525"/>
    <cellStyle name="强调文字颜色 2 2" xfId="526"/>
    <cellStyle name="强调文字颜色 2 3" xfId="527"/>
    <cellStyle name="强调文字颜色 2 4" xfId="528"/>
    <cellStyle name="强调文字颜色 2 5" xfId="529"/>
    <cellStyle name="强调文字颜色 2 6" xfId="530"/>
    <cellStyle name="强调文字颜色 2 7" xfId="531"/>
    <cellStyle name="强调文字颜色 3 2" xfId="532"/>
    <cellStyle name="强调文字颜色 3 3" xfId="533"/>
    <cellStyle name="强调文字颜色 3 4" xfId="534"/>
    <cellStyle name="强调文字颜色 3 5" xfId="535"/>
    <cellStyle name="强调文字颜色 3 6" xfId="536"/>
    <cellStyle name="强调文字颜色 3 7" xfId="537"/>
    <cellStyle name="强调文字颜色 4 2" xfId="538"/>
    <cellStyle name="强调文字颜色 4 3" xfId="539"/>
    <cellStyle name="强调文字颜色 4 4" xfId="540"/>
    <cellStyle name="强调文字颜色 4 5" xfId="541"/>
    <cellStyle name="强调文字颜色 4 6" xfId="542"/>
    <cellStyle name="强调文字颜色 4 7" xfId="543"/>
    <cellStyle name="强调文字颜色 5 2" xfId="544"/>
    <cellStyle name="强调文字颜色 5 3" xfId="545"/>
    <cellStyle name="强调文字颜色 5 4" xfId="546"/>
    <cellStyle name="强调文字颜色 5 5" xfId="547"/>
    <cellStyle name="强调文字颜色 5 6" xfId="548"/>
    <cellStyle name="强调文字颜色 5 7" xfId="549"/>
    <cellStyle name="强调文字颜色 6 2" xfId="550"/>
    <cellStyle name="强调文字颜色 6 3" xfId="551"/>
    <cellStyle name="强调文字颜色 6 4" xfId="552"/>
    <cellStyle name="强调文字颜色 6 5" xfId="553"/>
    <cellStyle name="强调文字颜色 6 6" xfId="554"/>
    <cellStyle name="强调文字颜色 6 7" xfId="555"/>
    <cellStyle name="适中 2" xfId="556"/>
    <cellStyle name="适中 3" xfId="557"/>
    <cellStyle name="适中 3 2" xfId="558"/>
    <cellStyle name="适中 4" xfId="559"/>
    <cellStyle name="适中 5" xfId="560"/>
    <cellStyle name="适中 6" xfId="561"/>
    <cellStyle name="适中 7" xfId="562"/>
    <cellStyle name="输出 2" xfId="563"/>
    <cellStyle name="输出 3" xfId="564"/>
    <cellStyle name="输出 3 2" xfId="565"/>
    <cellStyle name="输出 4" xfId="566"/>
    <cellStyle name="输出 5" xfId="567"/>
    <cellStyle name="输出 6" xfId="568"/>
    <cellStyle name="输出 7" xfId="569"/>
    <cellStyle name="输入 2" xfId="570"/>
    <cellStyle name="输入 3" xfId="571"/>
    <cellStyle name="输入 4" xfId="572"/>
    <cellStyle name="输入 5" xfId="573"/>
    <cellStyle name="输入 6" xfId="574"/>
    <cellStyle name="输入 7" xfId="575"/>
    <cellStyle name="样式 1" xfId="576"/>
    <cellStyle name="样式 1 10" xfId="577"/>
    <cellStyle name="样式 1 11" xfId="578"/>
    <cellStyle name="样式 1 12" xfId="579"/>
    <cellStyle name="样式 1 2" xfId="580"/>
    <cellStyle name="样式 1 3" xfId="581"/>
    <cellStyle name="样式 1 4" xfId="582"/>
    <cellStyle name="样式 1 5" xfId="583"/>
    <cellStyle name="样式 1 6" xfId="584"/>
    <cellStyle name="样式 1 7" xfId="585"/>
    <cellStyle name="样式 1 8" xfId="586"/>
    <cellStyle name="样式 1 9" xfId="587"/>
    <cellStyle name="样式 1_Sheet2" xfId="588"/>
    <cellStyle name="一般_NEGS" xfId="589"/>
    <cellStyle name="注释 2" xfId="590"/>
    <cellStyle name="注释 2 2" xfId="591"/>
    <cellStyle name="注释 3" xfId="592"/>
    <cellStyle name="注释 3 2" xfId="593"/>
    <cellStyle name="注释 4" xfId="594"/>
    <cellStyle name="注释 5" xfId="595"/>
    <cellStyle name="注释 6" xfId="596"/>
    <cellStyle name="注释 7" xfId="597"/>
    <cellStyle name="资产" xfId="598"/>
    <cellStyle name="콤마 [0]_BOILER-CO1" xfId="599"/>
    <cellStyle name="콤마_BOILER-CO1" xfId="600"/>
    <cellStyle name="통화 [0]_BOILER-CO1" xfId="601"/>
    <cellStyle name="통화_BOILER-CO1" xfId="602"/>
    <cellStyle name="표준_0N-HANDLING 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1">
      <selection activeCell="F28" sqref="F28"/>
    </sheetView>
  </sheetViews>
  <sheetFormatPr defaultColWidth="9.140625" defaultRowHeight="15"/>
  <cols>
    <col min="1" max="1" width="17.57421875" style="2" customWidth="1"/>
    <col min="2" max="15" width="8.140625" style="1" customWidth="1"/>
    <col min="16" max="16384" width="9.00390625" style="1" customWidth="1"/>
  </cols>
  <sheetData>
    <row r="1" s="11" customFormat="1" ht="19.5" customHeight="1">
      <c r="A1" s="3" t="s">
        <v>99</v>
      </c>
    </row>
    <row r="2" spans="1:15" s="11" customFormat="1" ht="54.95" customHeight="1">
      <c r="A2" s="30" t="s">
        <v>185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1" customFormat="1" ht="18" customHeight="1">
      <c r="A3" s="12"/>
      <c r="N3" s="25" t="s">
        <v>98</v>
      </c>
      <c r="O3" s="25"/>
    </row>
    <row r="4" spans="1:15" s="13" customFormat="1" ht="20.1" customHeight="1">
      <c r="A4" s="31" t="s">
        <v>84</v>
      </c>
      <c r="B4" s="31" t="s">
        <v>87</v>
      </c>
      <c r="C4" s="42" t="s">
        <v>88</v>
      </c>
      <c r="D4" s="43"/>
      <c r="E4" s="44"/>
      <c r="F4" s="34" t="s">
        <v>89</v>
      </c>
      <c r="G4" s="36" t="s">
        <v>90</v>
      </c>
      <c r="H4" s="37"/>
      <c r="I4" s="38"/>
      <c r="J4" s="48"/>
      <c r="K4" s="26" t="s">
        <v>97</v>
      </c>
      <c r="L4" s="26"/>
      <c r="M4" s="27"/>
      <c r="N4" s="35" t="s">
        <v>91</v>
      </c>
      <c r="O4" s="35"/>
    </row>
    <row r="5" spans="1:15" s="13" customFormat="1" ht="52.5" customHeight="1">
      <c r="A5" s="32"/>
      <c r="B5" s="32"/>
      <c r="C5" s="45"/>
      <c r="D5" s="46"/>
      <c r="E5" s="47"/>
      <c r="F5" s="34"/>
      <c r="G5" s="39"/>
      <c r="H5" s="40"/>
      <c r="I5" s="41"/>
      <c r="J5" s="28"/>
      <c r="K5" s="10" t="s">
        <v>92</v>
      </c>
      <c r="L5" s="28" t="s">
        <v>189</v>
      </c>
      <c r="M5" s="29"/>
      <c r="N5" s="4" t="s">
        <v>93</v>
      </c>
      <c r="O5" s="5" t="s">
        <v>94</v>
      </c>
    </row>
    <row r="6" spans="1:15" s="13" customFormat="1" ht="36" customHeight="1">
      <c r="A6" s="33"/>
      <c r="B6" s="33"/>
      <c r="C6" s="6" t="s">
        <v>96</v>
      </c>
      <c r="D6" s="4" t="s">
        <v>186</v>
      </c>
      <c r="E6" s="4" t="s">
        <v>187</v>
      </c>
      <c r="F6" s="4" t="s">
        <v>186</v>
      </c>
      <c r="G6" s="4" t="s">
        <v>96</v>
      </c>
      <c r="H6" s="4" t="s">
        <v>188</v>
      </c>
      <c r="I6" s="5" t="s">
        <v>186</v>
      </c>
      <c r="J6" s="5" t="s">
        <v>96</v>
      </c>
      <c r="K6" s="6" t="s">
        <v>186</v>
      </c>
      <c r="L6" s="6" t="s">
        <v>188</v>
      </c>
      <c r="M6" s="6" t="s">
        <v>186</v>
      </c>
      <c r="N6" s="4" t="s">
        <v>186</v>
      </c>
      <c r="O6" s="5" t="s">
        <v>186</v>
      </c>
    </row>
    <row r="7" spans="1:15" s="14" customFormat="1" ht="24.95" customHeight="1">
      <c r="A7" s="7" t="s">
        <v>100</v>
      </c>
      <c r="B7" s="8">
        <f aca="true" t="shared" si="0" ref="B7:B38">C7+F7+G7+J7+N7+O7</f>
        <v>11613</v>
      </c>
      <c r="C7" s="8">
        <f>D7+E7</f>
        <v>6005</v>
      </c>
      <c r="D7" s="8">
        <f aca="true" t="shared" si="1" ref="D7:O7">D11+D12+D28+D42+D63+D74+D82+D90+D98+D107+D118+D127+D143+D158+D168</f>
        <v>2105</v>
      </c>
      <c r="E7" s="8">
        <v>3900</v>
      </c>
      <c r="F7" s="8">
        <f t="shared" si="1"/>
        <v>1397</v>
      </c>
      <c r="G7" s="8">
        <f>H7+I7</f>
        <v>1487</v>
      </c>
      <c r="H7" s="8">
        <f>H11+H12+H28+H42+H63+H74+H82+H90+H98+H107+H118+H127+H143+H158+H168</f>
        <v>868</v>
      </c>
      <c r="I7" s="8">
        <f t="shared" si="1"/>
        <v>619</v>
      </c>
      <c r="J7" s="9">
        <f>K7+L7+M7</f>
        <v>1807</v>
      </c>
      <c r="K7" s="8">
        <f t="shared" si="1"/>
        <v>1349</v>
      </c>
      <c r="L7" s="8">
        <f>L11+L12+L28+L42+L63+L74+L82+L90+L98+L107+L118+L127+L143+L158+L168</f>
        <v>200</v>
      </c>
      <c r="M7" s="8">
        <f t="shared" si="1"/>
        <v>258</v>
      </c>
      <c r="N7" s="8">
        <f t="shared" si="1"/>
        <v>435</v>
      </c>
      <c r="O7" s="8">
        <f t="shared" si="1"/>
        <v>482</v>
      </c>
    </row>
    <row r="8" spans="1:15" s="14" customFormat="1" ht="24.95" customHeight="1">
      <c r="A8" s="7" t="s">
        <v>0</v>
      </c>
      <c r="B8" s="8">
        <f t="shared" si="0"/>
        <v>5998</v>
      </c>
      <c r="C8" s="8">
        <f aca="true" t="shared" si="2" ref="C8:C71">D8+E8</f>
        <v>4200</v>
      </c>
      <c r="D8" s="15">
        <f aca="true" t="shared" si="3" ref="D8:O9">D13+D29+D43+D64+D75+D83+D91+D99+D108+D119+D128+D144+D159+D169</f>
        <v>300</v>
      </c>
      <c r="E8" s="15">
        <v>3900</v>
      </c>
      <c r="F8" s="15">
        <f t="shared" si="3"/>
        <v>1397</v>
      </c>
      <c r="G8" s="8">
        <f aca="true" t="shared" si="4" ref="G8:G71">H8+I8</f>
        <v>43</v>
      </c>
      <c r="H8" s="15">
        <f>H13+H29+H43+H64+H75+H83+H91+H99+H108+H119+H128+H144+H159+H169</f>
        <v>19</v>
      </c>
      <c r="I8" s="15">
        <f t="shared" si="3"/>
        <v>24</v>
      </c>
      <c r="J8" s="9">
        <f aca="true" t="shared" si="5" ref="J8:J71">K8+L8+M8</f>
        <v>358</v>
      </c>
      <c r="K8" s="15">
        <f t="shared" si="3"/>
        <v>0</v>
      </c>
      <c r="L8" s="15">
        <f>L13+L29+L43+L64+L75+L83+L91+L99+L108+L119+L128+L144+L159+L169</f>
        <v>100</v>
      </c>
      <c r="M8" s="15">
        <f t="shared" si="3"/>
        <v>258</v>
      </c>
      <c r="N8" s="15">
        <f t="shared" si="3"/>
        <v>0</v>
      </c>
      <c r="O8" s="15">
        <f t="shared" si="3"/>
        <v>0</v>
      </c>
    </row>
    <row r="9" spans="1:15" s="14" customFormat="1" ht="18" customHeight="1">
      <c r="A9" s="7" t="s">
        <v>101</v>
      </c>
      <c r="B9" s="8">
        <f t="shared" si="0"/>
        <v>1336</v>
      </c>
      <c r="C9" s="8">
        <f t="shared" si="2"/>
        <v>926</v>
      </c>
      <c r="D9" s="15">
        <f t="shared" si="3"/>
        <v>926</v>
      </c>
      <c r="E9" s="15"/>
      <c r="F9" s="15">
        <f t="shared" si="3"/>
        <v>0</v>
      </c>
      <c r="G9" s="8">
        <f t="shared" si="4"/>
        <v>310</v>
      </c>
      <c r="H9" s="15">
        <f>H14+H30+H44+H65+H76+H84+H92+H100+H109+H120+H129+H145+H160+H170</f>
        <v>191</v>
      </c>
      <c r="I9" s="15">
        <f t="shared" si="3"/>
        <v>119</v>
      </c>
      <c r="J9" s="9">
        <f t="shared" si="5"/>
        <v>100</v>
      </c>
      <c r="K9" s="15">
        <f t="shared" si="3"/>
        <v>0</v>
      </c>
      <c r="L9" s="15">
        <f>L14+L30+L44+L65+L76+L84+L92+L100+L109+L120+L129+L145+L160+L170</f>
        <v>100</v>
      </c>
      <c r="M9" s="15">
        <f t="shared" si="3"/>
        <v>0</v>
      </c>
      <c r="N9" s="15">
        <f t="shared" si="3"/>
        <v>0</v>
      </c>
      <c r="O9" s="15">
        <f t="shared" si="3"/>
        <v>0</v>
      </c>
    </row>
    <row r="10" spans="1:15" s="14" customFormat="1" ht="18" customHeight="1">
      <c r="A10" s="7" t="s">
        <v>1</v>
      </c>
      <c r="B10" s="8">
        <f t="shared" si="0"/>
        <v>4219</v>
      </c>
      <c r="C10" s="8">
        <f t="shared" si="2"/>
        <v>819</v>
      </c>
      <c r="D10" s="15">
        <f aca="true" t="shared" si="6" ref="D10:O10">D22+D36+D51+D69+D80+D87+D95+D104+D112+D123+D132+D148+D162+D172</f>
        <v>819</v>
      </c>
      <c r="E10" s="15"/>
      <c r="F10" s="15">
        <f t="shared" si="6"/>
        <v>0</v>
      </c>
      <c r="G10" s="8">
        <f t="shared" si="4"/>
        <v>1134</v>
      </c>
      <c r="H10" s="15">
        <f>H22+H36+H51+H69+H80+H87+H95+H104+H112+H123+H132+H148+H162+H172</f>
        <v>658</v>
      </c>
      <c r="I10" s="15">
        <f t="shared" si="6"/>
        <v>476</v>
      </c>
      <c r="J10" s="9">
        <f t="shared" si="5"/>
        <v>1349</v>
      </c>
      <c r="K10" s="15">
        <f t="shared" si="6"/>
        <v>1349</v>
      </c>
      <c r="L10" s="15">
        <f>L22+L36+L51+L69+L80+L87+L95+L104+L112+L123+L132+L148+L162+L172</f>
        <v>0</v>
      </c>
      <c r="M10" s="15">
        <f t="shared" si="6"/>
        <v>0</v>
      </c>
      <c r="N10" s="15">
        <f t="shared" si="6"/>
        <v>435</v>
      </c>
      <c r="O10" s="15">
        <f t="shared" si="6"/>
        <v>482</v>
      </c>
    </row>
    <row r="11" spans="1:15" s="14" customFormat="1" ht="18" customHeight="1">
      <c r="A11" s="7" t="s">
        <v>102</v>
      </c>
      <c r="B11" s="8">
        <f t="shared" si="0"/>
        <v>60</v>
      </c>
      <c r="C11" s="8">
        <f t="shared" si="2"/>
        <v>60</v>
      </c>
      <c r="D11" s="15">
        <v>60</v>
      </c>
      <c r="E11" s="15"/>
      <c r="F11" s="15"/>
      <c r="G11" s="8">
        <f t="shared" si="4"/>
        <v>0</v>
      </c>
      <c r="H11" s="15"/>
      <c r="I11" s="15"/>
      <c r="J11" s="9"/>
      <c r="K11" s="15"/>
      <c r="L11" s="15"/>
      <c r="M11" s="15"/>
      <c r="N11" s="15"/>
      <c r="O11" s="15"/>
    </row>
    <row r="12" spans="1:15" s="14" customFormat="1" ht="18" customHeight="1">
      <c r="A12" s="7" t="s">
        <v>2</v>
      </c>
      <c r="B12" s="8">
        <f t="shared" si="0"/>
        <v>908</v>
      </c>
      <c r="C12" s="8">
        <f t="shared" si="2"/>
        <v>236</v>
      </c>
      <c r="D12" s="15">
        <v>235.5</v>
      </c>
      <c r="E12" s="15"/>
      <c r="F12" s="15">
        <v>407</v>
      </c>
      <c r="G12" s="8">
        <f t="shared" si="4"/>
        <v>182</v>
      </c>
      <c r="H12" s="15">
        <f>H13+H14+H22</f>
        <v>119</v>
      </c>
      <c r="I12" s="15">
        <v>63</v>
      </c>
      <c r="J12" s="9">
        <f t="shared" si="5"/>
        <v>29.7</v>
      </c>
      <c r="K12" s="15">
        <v>0</v>
      </c>
      <c r="L12" s="15">
        <f>L13+L14+L22</f>
        <v>0</v>
      </c>
      <c r="M12" s="15">
        <v>29.7</v>
      </c>
      <c r="N12" s="15">
        <v>29</v>
      </c>
      <c r="O12" s="15">
        <v>24</v>
      </c>
    </row>
    <row r="13" spans="1:15" s="17" customFormat="1" ht="18" customHeight="1">
      <c r="A13" s="7" t="s">
        <v>95</v>
      </c>
      <c r="B13" s="8">
        <f t="shared" si="0"/>
        <v>519</v>
      </c>
      <c r="C13" s="8">
        <f t="shared" si="2"/>
        <v>74</v>
      </c>
      <c r="D13" s="15">
        <v>73.9</v>
      </c>
      <c r="E13" s="15"/>
      <c r="F13" s="15">
        <v>407</v>
      </c>
      <c r="G13" s="8">
        <f t="shared" si="4"/>
        <v>8</v>
      </c>
      <c r="H13" s="16">
        <v>8</v>
      </c>
      <c r="I13" s="15">
        <v>0</v>
      </c>
      <c r="J13" s="9">
        <f t="shared" si="5"/>
        <v>29.7</v>
      </c>
      <c r="K13" s="16">
        <v>0</v>
      </c>
      <c r="L13" s="16"/>
      <c r="M13" s="16">
        <v>29.7</v>
      </c>
      <c r="N13" s="16">
        <v>0</v>
      </c>
      <c r="O13" s="16">
        <v>0</v>
      </c>
    </row>
    <row r="14" spans="1:15" s="17" customFormat="1" ht="18" customHeight="1">
      <c r="A14" s="7" t="s">
        <v>3</v>
      </c>
      <c r="B14" s="8">
        <f t="shared" si="0"/>
        <v>177</v>
      </c>
      <c r="C14" s="8">
        <f t="shared" si="2"/>
        <v>107</v>
      </c>
      <c r="D14" s="15">
        <v>107</v>
      </c>
      <c r="E14" s="15"/>
      <c r="F14" s="15">
        <v>0</v>
      </c>
      <c r="G14" s="8">
        <f t="shared" si="4"/>
        <v>70</v>
      </c>
      <c r="H14" s="18">
        <f>SUM(H15:H21)</f>
        <v>48</v>
      </c>
      <c r="I14" s="15">
        <v>22</v>
      </c>
      <c r="J14" s="9">
        <f t="shared" si="5"/>
        <v>0</v>
      </c>
      <c r="K14" s="15">
        <v>0</v>
      </c>
      <c r="L14" s="18">
        <f>SUM(L15:L21)</f>
        <v>0</v>
      </c>
      <c r="M14" s="15"/>
      <c r="N14" s="15">
        <v>0</v>
      </c>
      <c r="O14" s="15">
        <v>0</v>
      </c>
    </row>
    <row r="15" spans="1:15" s="20" customFormat="1" ht="18" customHeight="1">
      <c r="A15" s="19" t="s">
        <v>103</v>
      </c>
      <c r="B15" s="8">
        <f t="shared" si="0"/>
        <v>9</v>
      </c>
      <c r="C15" s="8">
        <f t="shared" si="2"/>
        <v>0</v>
      </c>
      <c r="D15" s="15">
        <v>0</v>
      </c>
      <c r="E15" s="15"/>
      <c r="F15" s="15">
        <v>0</v>
      </c>
      <c r="G15" s="8">
        <f t="shared" si="4"/>
        <v>9</v>
      </c>
      <c r="H15" s="16">
        <v>9</v>
      </c>
      <c r="I15" s="15">
        <v>0</v>
      </c>
      <c r="J15" s="9">
        <f t="shared" si="5"/>
        <v>0</v>
      </c>
      <c r="K15" s="16"/>
      <c r="L15" s="16"/>
      <c r="M15" s="16"/>
      <c r="N15" s="16"/>
      <c r="O15" s="16"/>
    </row>
    <row r="16" spans="1:15" s="20" customFormat="1" ht="18" customHeight="1">
      <c r="A16" s="19" t="s">
        <v>4</v>
      </c>
      <c r="B16" s="8">
        <f t="shared" si="0"/>
        <v>105</v>
      </c>
      <c r="C16" s="8">
        <f t="shared" si="2"/>
        <v>87</v>
      </c>
      <c r="D16" s="15">
        <v>87</v>
      </c>
      <c r="E16" s="15"/>
      <c r="F16" s="15">
        <v>0</v>
      </c>
      <c r="G16" s="8">
        <f t="shared" si="4"/>
        <v>18</v>
      </c>
      <c r="H16" s="16">
        <v>18</v>
      </c>
      <c r="I16" s="15">
        <v>0</v>
      </c>
      <c r="J16" s="9">
        <f t="shared" si="5"/>
        <v>0</v>
      </c>
      <c r="K16" s="16"/>
      <c r="L16" s="16"/>
      <c r="M16" s="16"/>
      <c r="N16" s="16"/>
      <c r="O16" s="16"/>
    </row>
    <row r="17" spans="1:15" s="20" customFormat="1" ht="18" customHeight="1">
      <c r="A17" s="19" t="s">
        <v>104</v>
      </c>
      <c r="B17" s="8">
        <f t="shared" si="0"/>
        <v>6</v>
      </c>
      <c r="C17" s="8">
        <f t="shared" si="2"/>
        <v>0</v>
      </c>
      <c r="D17" s="15">
        <v>0</v>
      </c>
      <c r="E17" s="15"/>
      <c r="F17" s="15">
        <v>0</v>
      </c>
      <c r="G17" s="8">
        <f t="shared" si="4"/>
        <v>6</v>
      </c>
      <c r="H17" s="16">
        <v>3</v>
      </c>
      <c r="I17" s="15">
        <v>3</v>
      </c>
      <c r="J17" s="9">
        <f t="shared" si="5"/>
        <v>0</v>
      </c>
      <c r="K17" s="16"/>
      <c r="L17" s="16"/>
      <c r="M17" s="16"/>
      <c r="N17" s="16"/>
      <c r="O17" s="16"/>
    </row>
    <row r="18" spans="1:15" s="20" customFormat="1" ht="18" customHeight="1">
      <c r="A18" s="19" t="s">
        <v>5</v>
      </c>
      <c r="B18" s="8">
        <f t="shared" si="0"/>
        <v>26</v>
      </c>
      <c r="C18" s="8">
        <f t="shared" si="2"/>
        <v>20</v>
      </c>
      <c r="D18" s="15">
        <v>20</v>
      </c>
      <c r="E18" s="15"/>
      <c r="F18" s="15">
        <v>0</v>
      </c>
      <c r="G18" s="8">
        <f t="shared" si="4"/>
        <v>6</v>
      </c>
      <c r="H18" s="16">
        <v>3</v>
      </c>
      <c r="I18" s="15">
        <v>3</v>
      </c>
      <c r="J18" s="9">
        <f t="shared" si="5"/>
        <v>0</v>
      </c>
      <c r="K18" s="16"/>
      <c r="L18" s="16"/>
      <c r="M18" s="16"/>
      <c r="N18" s="16"/>
      <c r="O18" s="16"/>
    </row>
    <row r="19" spans="1:15" s="20" customFormat="1" ht="18" customHeight="1">
      <c r="A19" s="19" t="s">
        <v>105</v>
      </c>
      <c r="B19" s="8">
        <f t="shared" si="0"/>
        <v>6</v>
      </c>
      <c r="C19" s="8">
        <f t="shared" si="2"/>
        <v>0</v>
      </c>
      <c r="D19" s="15">
        <v>0</v>
      </c>
      <c r="E19" s="15"/>
      <c r="F19" s="15">
        <v>0</v>
      </c>
      <c r="G19" s="8">
        <f t="shared" si="4"/>
        <v>6</v>
      </c>
      <c r="H19" s="16">
        <v>4</v>
      </c>
      <c r="I19" s="15">
        <v>2</v>
      </c>
      <c r="J19" s="9">
        <f t="shared" si="5"/>
        <v>0</v>
      </c>
      <c r="K19" s="16"/>
      <c r="L19" s="16"/>
      <c r="M19" s="16"/>
      <c r="N19" s="16"/>
      <c r="O19" s="16"/>
    </row>
    <row r="20" spans="1:15" s="20" customFormat="1" ht="18" customHeight="1">
      <c r="A20" s="19" t="s">
        <v>6</v>
      </c>
      <c r="B20" s="8">
        <f t="shared" si="0"/>
        <v>10</v>
      </c>
      <c r="C20" s="8">
        <f t="shared" si="2"/>
        <v>0</v>
      </c>
      <c r="D20" s="15">
        <v>0</v>
      </c>
      <c r="E20" s="15"/>
      <c r="F20" s="15">
        <v>0</v>
      </c>
      <c r="G20" s="8">
        <f t="shared" si="4"/>
        <v>10</v>
      </c>
      <c r="H20" s="16">
        <v>2</v>
      </c>
      <c r="I20" s="15">
        <v>8</v>
      </c>
      <c r="J20" s="9">
        <f t="shared" si="5"/>
        <v>0</v>
      </c>
      <c r="K20" s="16"/>
      <c r="L20" s="16"/>
      <c r="M20" s="16"/>
      <c r="N20" s="16"/>
      <c r="O20" s="16"/>
    </row>
    <row r="21" spans="1:15" s="20" customFormat="1" ht="18" customHeight="1">
      <c r="A21" s="19" t="s">
        <v>106</v>
      </c>
      <c r="B21" s="8">
        <f t="shared" si="0"/>
        <v>15</v>
      </c>
      <c r="C21" s="8">
        <f t="shared" si="2"/>
        <v>0</v>
      </c>
      <c r="D21" s="15">
        <v>0</v>
      </c>
      <c r="E21" s="15"/>
      <c r="F21" s="15">
        <v>0</v>
      </c>
      <c r="G21" s="8">
        <f t="shared" si="4"/>
        <v>15</v>
      </c>
      <c r="H21" s="16">
        <v>9</v>
      </c>
      <c r="I21" s="15">
        <v>6</v>
      </c>
      <c r="J21" s="9">
        <f t="shared" si="5"/>
        <v>0</v>
      </c>
      <c r="K21" s="16"/>
      <c r="L21" s="16"/>
      <c r="M21" s="16"/>
      <c r="N21" s="16"/>
      <c r="O21" s="16"/>
    </row>
    <row r="22" spans="1:15" s="17" customFormat="1" ht="18" customHeight="1">
      <c r="A22" s="7" t="s">
        <v>7</v>
      </c>
      <c r="B22" s="8">
        <f t="shared" si="0"/>
        <v>212</v>
      </c>
      <c r="C22" s="8">
        <f t="shared" si="2"/>
        <v>55</v>
      </c>
      <c r="D22" s="15">
        <v>54.6</v>
      </c>
      <c r="E22" s="15"/>
      <c r="F22" s="15">
        <v>0</v>
      </c>
      <c r="G22" s="8">
        <f t="shared" si="4"/>
        <v>104</v>
      </c>
      <c r="H22" s="18">
        <f>SUM(H23:H27)</f>
        <v>63</v>
      </c>
      <c r="I22" s="15">
        <v>41</v>
      </c>
      <c r="J22" s="9">
        <f t="shared" si="5"/>
        <v>0</v>
      </c>
      <c r="K22" s="15">
        <v>0</v>
      </c>
      <c r="L22" s="18">
        <f>SUM(L23:L27)</f>
        <v>0</v>
      </c>
      <c r="M22" s="15"/>
      <c r="N22" s="15">
        <v>29</v>
      </c>
      <c r="O22" s="15">
        <v>24</v>
      </c>
    </row>
    <row r="23" spans="1:15" s="20" customFormat="1" ht="18" customHeight="1">
      <c r="A23" s="19" t="s">
        <v>107</v>
      </c>
      <c r="B23" s="8">
        <f t="shared" si="0"/>
        <v>30</v>
      </c>
      <c r="C23" s="8">
        <f t="shared" si="2"/>
        <v>0</v>
      </c>
      <c r="D23" s="15">
        <v>0</v>
      </c>
      <c r="E23" s="15"/>
      <c r="F23" s="15">
        <v>0</v>
      </c>
      <c r="G23" s="8">
        <f t="shared" si="4"/>
        <v>30</v>
      </c>
      <c r="H23" s="16">
        <v>18</v>
      </c>
      <c r="I23" s="15">
        <v>12</v>
      </c>
      <c r="J23" s="9">
        <f t="shared" si="5"/>
        <v>0</v>
      </c>
      <c r="K23" s="16"/>
      <c r="L23" s="16"/>
      <c r="M23" s="16"/>
      <c r="N23" s="16"/>
      <c r="O23" s="16"/>
    </row>
    <row r="24" spans="1:15" s="20" customFormat="1" ht="18" customHeight="1">
      <c r="A24" s="19" t="s">
        <v>8</v>
      </c>
      <c r="B24" s="8">
        <f t="shared" si="0"/>
        <v>30</v>
      </c>
      <c r="C24" s="8">
        <f t="shared" si="2"/>
        <v>0</v>
      </c>
      <c r="D24" s="15">
        <v>0</v>
      </c>
      <c r="E24" s="15"/>
      <c r="F24" s="15">
        <v>0</v>
      </c>
      <c r="G24" s="8">
        <f t="shared" si="4"/>
        <v>30</v>
      </c>
      <c r="H24" s="16">
        <v>16</v>
      </c>
      <c r="I24" s="15">
        <v>14</v>
      </c>
      <c r="J24" s="9">
        <f t="shared" si="5"/>
        <v>0</v>
      </c>
      <c r="K24" s="16"/>
      <c r="L24" s="16"/>
      <c r="M24" s="16"/>
      <c r="N24" s="16"/>
      <c r="O24" s="16"/>
    </row>
    <row r="25" spans="1:15" s="20" customFormat="1" ht="18" customHeight="1">
      <c r="A25" s="19" t="s">
        <v>108</v>
      </c>
      <c r="B25" s="8">
        <f t="shared" si="0"/>
        <v>15</v>
      </c>
      <c r="C25" s="8">
        <f t="shared" si="2"/>
        <v>0</v>
      </c>
      <c r="D25" s="15">
        <v>0</v>
      </c>
      <c r="E25" s="15"/>
      <c r="F25" s="15">
        <v>0</v>
      </c>
      <c r="G25" s="8">
        <f t="shared" si="4"/>
        <v>15</v>
      </c>
      <c r="H25" s="16">
        <v>10</v>
      </c>
      <c r="I25" s="15">
        <v>5</v>
      </c>
      <c r="J25" s="9">
        <f t="shared" si="5"/>
        <v>0</v>
      </c>
      <c r="K25" s="16"/>
      <c r="L25" s="16"/>
      <c r="M25" s="16"/>
      <c r="N25" s="16"/>
      <c r="O25" s="16"/>
    </row>
    <row r="26" spans="1:15" s="20" customFormat="1" ht="18" customHeight="1">
      <c r="A26" s="19" t="s">
        <v>9</v>
      </c>
      <c r="B26" s="8">
        <f t="shared" si="0"/>
        <v>73</v>
      </c>
      <c r="C26" s="8">
        <f t="shared" si="2"/>
        <v>0</v>
      </c>
      <c r="D26" s="15">
        <v>0</v>
      </c>
      <c r="E26" s="15"/>
      <c r="F26" s="15">
        <v>0</v>
      </c>
      <c r="G26" s="8">
        <f t="shared" si="4"/>
        <v>20</v>
      </c>
      <c r="H26" s="16">
        <v>14</v>
      </c>
      <c r="I26" s="15">
        <v>6</v>
      </c>
      <c r="J26" s="9">
        <f t="shared" si="5"/>
        <v>0</v>
      </c>
      <c r="K26" s="16"/>
      <c r="L26" s="16"/>
      <c r="M26" s="16"/>
      <c r="N26" s="16">
        <v>29</v>
      </c>
      <c r="O26" s="16">
        <v>24</v>
      </c>
    </row>
    <row r="27" spans="1:15" s="20" customFormat="1" ht="18" customHeight="1">
      <c r="A27" s="19" t="s">
        <v>109</v>
      </c>
      <c r="B27" s="8">
        <f t="shared" si="0"/>
        <v>64</v>
      </c>
      <c r="C27" s="8">
        <f t="shared" si="2"/>
        <v>55</v>
      </c>
      <c r="D27" s="15">
        <v>54.6</v>
      </c>
      <c r="E27" s="15"/>
      <c r="F27" s="15">
        <v>0</v>
      </c>
      <c r="G27" s="8">
        <f t="shared" si="4"/>
        <v>9</v>
      </c>
      <c r="H27" s="16">
        <v>5</v>
      </c>
      <c r="I27" s="15">
        <v>4</v>
      </c>
      <c r="J27" s="9">
        <f t="shared" si="5"/>
        <v>0</v>
      </c>
      <c r="K27" s="16"/>
      <c r="L27" s="16"/>
      <c r="M27" s="16"/>
      <c r="N27" s="16"/>
      <c r="O27" s="16"/>
    </row>
    <row r="28" spans="1:15" s="14" customFormat="1" ht="18" customHeight="1">
      <c r="A28" s="7" t="s">
        <v>10</v>
      </c>
      <c r="B28" s="8">
        <f t="shared" si="0"/>
        <v>821</v>
      </c>
      <c r="C28" s="8">
        <f t="shared" si="2"/>
        <v>291</v>
      </c>
      <c r="D28" s="15">
        <v>290.7</v>
      </c>
      <c r="E28" s="15"/>
      <c r="F28" s="15">
        <v>299</v>
      </c>
      <c r="G28" s="8">
        <f t="shared" si="4"/>
        <v>82</v>
      </c>
      <c r="H28" s="15">
        <f>H30+H29+H36</f>
        <v>50</v>
      </c>
      <c r="I28" s="15">
        <v>32</v>
      </c>
      <c r="J28" s="9">
        <f t="shared" si="5"/>
        <v>50</v>
      </c>
      <c r="K28" s="15">
        <v>0</v>
      </c>
      <c r="L28" s="15">
        <f>L30+L29+L36</f>
        <v>50</v>
      </c>
      <c r="M28" s="15"/>
      <c r="N28" s="15">
        <v>51</v>
      </c>
      <c r="O28" s="15">
        <v>48</v>
      </c>
    </row>
    <row r="29" spans="1:15" s="17" customFormat="1" ht="18" customHeight="1">
      <c r="A29" s="7" t="s">
        <v>110</v>
      </c>
      <c r="B29" s="8">
        <f t="shared" si="0"/>
        <v>2513</v>
      </c>
      <c r="C29" s="8">
        <f t="shared" si="2"/>
        <v>2158</v>
      </c>
      <c r="D29" s="15">
        <v>32.5</v>
      </c>
      <c r="E29" s="15">
        <v>2125</v>
      </c>
      <c r="F29" s="15">
        <v>299</v>
      </c>
      <c r="G29" s="8">
        <f t="shared" si="4"/>
        <v>6</v>
      </c>
      <c r="H29" s="16">
        <v>6</v>
      </c>
      <c r="I29" s="15">
        <v>0</v>
      </c>
      <c r="J29" s="9">
        <f t="shared" si="5"/>
        <v>50</v>
      </c>
      <c r="K29" s="16">
        <v>0</v>
      </c>
      <c r="L29" s="16">
        <v>50</v>
      </c>
      <c r="M29" s="16"/>
      <c r="N29" s="16">
        <v>0</v>
      </c>
      <c r="O29" s="16">
        <v>0</v>
      </c>
    </row>
    <row r="30" spans="1:15" s="17" customFormat="1" ht="18" customHeight="1">
      <c r="A30" s="7" t="s">
        <v>11</v>
      </c>
      <c r="B30" s="8">
        <f t="shared" si="0"/>
        <v>234</v>
      </c>
      <c r="C30" s="8">
        <f t="shared" si="2"/>
        <v>204</v>
      </c>
      <c r="D30" s="15">
        <v>203.6</v>
      </c>
      <c r="E30" s="15"/>
      <c r="F30" s="15">
        <v>0</v>
      </c>
      <c r="G30" s="8">
        <f t="shared" si="4"/>
        <v>30</v>
      </c>
      <c r="H30" s="18">
        <f>SUM(H31:H35)</f>
        <v>18</v>
      </c>
      <c r="I30" s="15">
        <v>12</v>
      </c>
      <c r="J30" s="9">
        <f t="shared" si="5"/>
        <v>0</v>
      </c>
      <c r="K30" s="15">
        <v>0</v>
      </c>
      <c r="L30" s="18">
        <f>SUM(L31:L35)</f>
        <v>0</v>
      </c>
      <c r="M30" s="15"/>
      <c r="N30" s="15">
        <v>0</v>
      </c>
      <c r="O30" s="15">
        <v>0</v>
      </c>
    </row>
    <row r="31" spans="1:15" s="20" customFormat="1" ht="18" customHeight="1">
      <c r="A31" s="19" t="s">
        <v>111</v>
      </c>
      <c r="B31" s="8">
        <f t="shared" si="0"/>
        <v>33</v>
      </c>
      <c r="C31" s="8">
        <f t="shared" si="2"/>
        <v>32</v>
      </c>
      <c r="D31" s="15">
        <v>32</v>
      </c>
      <c r="E31" s="15"/>
      <c r="F31" s="15">
        <v>0</v>
      </c>
      <c r="G31" s="8">
        <f t="shared" si="4"/>
        <v>1</v>
      </c>
      <c r="H31" s="16">
        <v>1</v>
      </c>
      <c r="I31" s="15">
        <v>0</v>
      </c>
      <c r="J31" s="9">
        <f t="shared" si="5"/>
        <v>0</v>
      </c>
      <c r="K31" s="16"/>
      <c r="L31" s="16"/>
      <c r="M31" s="16"/>
      <c r="N31" s="16"/>
      <c r="O31" s="16"/>
    </row>
    <row r="32" spans="1:15" s="20" customFormat="1" ht="18" customHeight="1">
      <c r="A32" s="19" t="s">
        <v>12</v>
      </c>
      <c r="B32" s="8">
        <f t="shared" si="0"/>
        <v>73</v>
      </c>
      <c r="C32" s="8">
        <f t="shared" si="2"/>
        <v>68</v>
      </c>
      <c r="D32" s="15">
        <v>67.8</v>
      </c>
      <c r="E32" s="15"/>
      <c r="F32" s="15">
        <v>0</v>
      </c>
      <c r="G32" s="8">
        <f t="shared" si="4"/>
        <v>5</v>
      </c>
      <c r="H32" s="16">
        <v>2</v>
      </c>
      <c r="I32" s="15">
        <v>3</v>
      </c>
      <c r="J32" s="9">
        <f t="shared" si="5"/>
        <v>0</v>
      </c>
      <c r="K32" s="16"/>
      <c r="L32" s="16"/>
      <c r="M32" s="16"/>
      <c r="N32" s="16"/>
      <c r="O32" s="16"/>
    </row>
    <row r="33" spans="1:15" s="20" customFormat="1" ht="18" customHeight="1">
      <c r="A33" s="19" t="s">
        <v>112</v>
      </c>
      <c r="B33" s="8">
        <f t="shared" si="0"/>
        <v>43</v>
      </c>
      <c r="C33" s="8">
        <f t="shared" si="2"/>
        <v>39</v>
      </c>
      <c r="D33" s="15">
        <v>39</v>
      </c>
      <c r="E33" s="15"/>
      <c r="F33" s="15">
        <v>0</v>
      </c>
      <c r="G33" s="8">
        <f t="shared" si="4"/>
        <v>4</v>
      </c>
      <c r="H33" s="16">
        <v>3</v>
      </c>
      <c r="I33" s="15">
        <v>1</v>
      </c>
      <c r="J33" s="9">
        <f t="shared" si="5"/>
        <v>0</v>
      </c>
      <c r="K33" s="16"/>
      <c r="L33" s="16"/>
      <c r="M33" s="16"/>
      <c r="N33" s="16"/>
      <c r="O33" s="16"/>
    </row>
    <row r="34" spans="1:15" s="20" customFormat="1" ht="18" customHeight="1">
      <c r="A34" s="19" t="s">
        <v>13</v>
      </c>
      <c r="B34" s="8">
        <f t="shared" si="0"/>
        <v>49</v>
      </c>
      <c r="C34" s="8">
        <f t="shared" si="2"/>
        <v>46</v>
      </c>
      <c r="D34" s="15">
        <v>46</v>
      </c>
      <c r="E34" s="15"/>
      <c r="F34" s="15">
        <v>0</v>
      </c>
      <c r="G34" s="8">
        <f t="shared" si="4"/>
        <v>3</v>
      </c>
      <c r="H34" s="16">
        <v>3</v>
      </c>
      <c r="I34" s="15">
        <v>0</v>
      </c>
      <c r="J34" s="9">
        <f t="shared" si="5"/>
        <v>0</v>
      </c>
      <c r="K34" s="16"/>
      <c r="L34" s="16"/>
      <c r="M34" s="16"/>
      <c r="N34" s="16"/>
      <c r="O34" s="16"/>
    </row>
    <row r="35" spans="1:15" s="20" customFormat="1" ht="18" customHeight="1">
      <c r="A35" s="19" t="s">
        <v>113</v>
      </c>
      <c r="B35" s="8">
        <f t="shared" si="0"/>
        <v>36</v>
      </c>
      <c r="C35" s="8">
        <f t="shared" si="2"/>
        <v>19</v>
      </c>
      <c r="D35" s="15">
        <v>18.8</v>
      </c>
      <c r="E35" s="15"/>
      <c r="F35" s="15">
        <v>0</v>
      </c>
      <c r="G35" s="8">
        <f t="shared" si="4"/>
        <v>17</v>
      </c>
      <c r="H35" s="16">
        <v>9</v>
      </c>
      <c r="I35" s="15">
        <v>8</v>
      </c>
      <c r="J35" s="9">
        <f t="shared" si="5"/>
        <v>0</v>
      </c>
      <c r="K35" s="16"/>
      <c r="L35" s="16"/>
      <c r="M35" s="16"/>
      <c r="N35" s="16"/>
      <c r="O35" s="16"/>
    </row>
    <row r="36" spans="1:15" s="17" customFormat="1" ht="18" customHeight="1">
      <c r="A36" s="7" t="s">
        <v>14</v>
      </c>
      <c r="B36" s="8">
        <f t="shared" si="0"/>
        <v>200</v>
      </c>
      <c r="C36" s="8">
        <f t="shared" si="2"/>
        <v>55</v>
      </c>
      <c r="D36" s="15">
        <v>54.6</v>
      </c>
      <c r="E36" s="15"/>
      <c r="F36" s="15">
        <v>0</v>
      </c>
      <c r="G36" s="8">
        <f t="shared" si="4"/>
        <v>46</v>
      </c>
      <c r="H36" s="18">
        <f>SUM(H37:H41)</f>
        <v>26</v>
      </c>
      <c r="I36" s="15">
        <v>20</v>
      </c>
      <c r="J36" s="9">
        <f t="shared" si="5"/>
        <v>0</v>
      </c>
      <c r="K36" s="15">
        <v>0</v>
      </c>
      <c r="L36" s="18">
        <f>SUM(L37:L41)</f>
        <v>0</v>
      </c>
      <c r="M36" s="15"/>
      <c r="N36" s="15">
        <v>51</v>
      </c>
      <c r="O36" s="15">
        <v>48</v>
      </c>
    </row>
    <row r="37" spans="1:15" s="20" customFormat="1" ht="18" customHeight="1">
      <c r="A37" s="19" t="s">
        <v>114</v>
      </c>
      <c r="B37" s="8">
        <f t="shared" si="0"/>
        <v>16</v>
      </c>
      <c r="C37" s="8">
        <f t="shared" si="2"/>
        <v>0</v>
      </c>
      <c r="D37" s="15">
        <v>0</v>
      </c>
      <c r="E37" s="15"/>
      <c r="F37" s="15">
        <v>0</v>
      </c>
      <c r="G37" s="8">
        <f t="shared" si="4"/>
        <v>16</v>
      </c>
      <c r="H37" s="16">
        <v>11</v>
      </c>
      <c r="I37" s="15">
        <v>5</v>
      </c>
      <c r="J37" s="9">
        <f t="shared" si="5"/>
        <v>0</v>
      </c>
      <c r="K37" s="16"/>
      <c r="L37" s="16"/>
      <c r="M37" s="16"/>
      <c r="N37" s="16"/>
      <c r="O37" s="16"/>
    </row>
    <row r="38" spans="1:15" s="20" customFormat="1" ht="18" customHeight="1">
      <c r="A38" s="19" t="s">
        <v>15</v>
      </c>
      <c r="B38" s="8">
        <f t="shared" si="0"/>
        <v>9</v>
      </c>
      <c r="C38" s="8">
        <f t="shared" si="2"/>
        <v>0</v>
      </c>
      <c r="D38" s="15">
        <v>0</v>
      </c>
      <c r="E38" s="15"/>
      <c r="F38" s="15">
        <v>0</v>
      </c>
      <c r="G38" s="8">
        <f t="shared" si="4"/>
        <v>9</v>
      </c>
      <c r="H38" s="16">
        <v>6</v>
      </c>
      <c r="I38" s="15">
        <v>3</v>
      </c>
      <c r="J38" s="9">
        <f t="shared" si="5"/>
        <v>0</v>
      </c>
      <c r="K38" s="16"/>
      <c r="L38" s="16"/>
      <c r="M38" s="16"/>
      <c r="N38" s="16"/>
      <c r="O38" s="16"/>
    </row>
    <row r="39" spans="1:15" s="20" customFormat="1" ht="18" customHeight="1">
      <c r="A39" s="19" t="s">
        <v>115</v>
      </c>
      <c r="B39" s="8">
        <f aca="true" t="shared" si="7" ref="B39:B70">C39+F39+G39+J39+N39+O39</f>
        <v>61</v>
      </c>
      <c r="C39" s="8">
        <f t="shared" si="2"/>
        <v>55</v>
      </c>
      <c r="D39" s="15">
        <v>54.6</v>
      </c>
      <c r="E39" s="15"/>
      <c r="F39" s="15">
        <v>0</v>
      </c>
      <c r="G39" s="8">
        <f t="shared" si="4"/>
        <v>6</v>
      </c>
      <c r="H39" s="16">
        <v>4</v>
      </c>
      <c r="I39" s="15">
        <v>2</v>
      </c>
      <c r="J39" s="9">
        <f t="shared" si="5"/>
        <v>0</v>
      </c>
      <c r="K39" s="16"/>
      <c r="L39" s="16"/>
      <c r="M39" s="16"/>
      <c r="N39" s="16"/>
      <c r="O39" s="16"/>
    </row>
    <row r="40" spans="1:15" s="20" customFormat="1" ht="18" customHeight="1">
      <c r="A40" s="19" t="s">
        <v>16</v>
      </c>
      <c r="B40" s="8">
        <f t="shared" si="7"/>
        <v>64</v>
      </c>
      <c r="C40" s="8">
        <f t="shared" si="2"/>
        <v>0</v>
      </c>
      <c r="D40" s="15">
        <v>0</v>
      </c>
      <c r="E40" s="15"/>
      <c r="F40" s="15">
        <v>0</v>
      </c>
      <c r="G40" s="8">
        <f t="shared" si="4"/>
        <v>9</v>
      </c>
      <c r="H40" s="16">
        <v>3</v>
      </c>
      <c r="I40" s="15">
        <v>6</v>
      </c>
      <c r="J40" s="9">
        <f t="shared" si="5"/>
        <v>0</v>
      </c>
      <c r="K40" s="16"/>
      <c r="L40" s="16"/>
      <c r="M40" s="16"/>
      <c r="N40" s="16">
        <v>31</v>
      </c>
      <c r="O40" s="16">
        <v>24</v>
      </c>
    </row>
    <row r="41" spans="1:15" s="20" customFormat="1" ht="18" customHeight="1">
      <c r="A41" s="19" t="s">
        <v>116</v>
      </c>
      <c r="B41" s="8">
        <f t="shared" si="7"/>
        <v>50</v>
      </c>
      <c r="C41" s="8">
        <f t="shared" si="2"/>
        <v>0</v>
      </c>
      <c r="D41" s="15">
        <v>0</v>
      </c>
      <c r="E41" s="15"/>
      <c r="F41" s="15">
        <v>0</v>
      </c>
      <c r="G41" s="8">
        <f t="shared" si="4"/>
        <v>6</v>
      </c>
      <c r="H41" s="16">
        <v>2</v>
      </c>
      <c r="I41" s="15">
        <v>4</v>
      </c>
      <c r="J41" s="9">
        <f t="shared" si="5"/>
        <v>0</v>
      </c>
      <c r="K41" s="16"/>
      <c r="L41" s="16"/>
      <c r="M41" s="16"/>
      <c r="N41" s="16">
        <v>20</v>
      </c>
      <c r="O41" s="16">
        <v>24</v>
      </c>
    </row>
    <row r="42" spans="1:15" s="21" customFormat="1" ht="18" customHeight="1">
      <c r="A42" s="7" t="s">
        <v>17</v>
      </c>
      <c r="B42" s="8">
        <f t="shared" si="7"/>
        <v>1074</v>
      </c>
      <c r="C42" s="8">
        <f t="shared" si="2"/>
        <v>341</v>
      </c>
      <c r="D42" s="15">
        <v>341.4</v>
      </c>
      <c r="E42" s="15"/>
      <c r="F42" s="15">
        <v>325</v>
      </c>
      <c r="G42" s="8">
        <f t="shared" si="4"/>
        <v>109</v>
      </c>
      <c r="H42" s="15">
        <f>H43+H44+H51</f>
        <v>65</v>
      </c>
      <c r="I42" s="15">
        <v>44</v>
      </c>
      <c r="J42" s="9">
        <f t="shared" si="5"/>
        <v>299.3</v>
      </c>
      <c r="K42" s="15">
        <v>269.8</v>
      </c>
      <c r="L42" s="15">
        <f>L43+L44+L51</f>
        <v>0</v>
      </c>
      <c r="M42" s="15">
        <v>29.5</v>
      </c>
      <c r="N42" s="15">
        <v>0</v>
      </c>
      <c r="O42" s="15">
        <v>0</v>
      </c>
    </row>
    <row r="43" spans="1:15" s="14" customFormat="1" ht="18" customHeight="1">
      <c r="A43" s="7" t="s">
        <v>117</v>
      </c>
      <c r="B43" s="8">
        <f t="shared" si="7"/>
        <v>406</v>
      </c>
      <c r="C43" s="8">
        <f t="shared" si="2"/>
        <v>46</v>
      </c>
      <c r="D43" s="15">
        <v>45.6</v>
      </c>
      <c r="E43" s="15"/>
      <c r="F43" s="15">
        <v>325</v>
      </c>
      <c r="G43" s="8">
        <f t="shared" si="4"/>
        <v>5</v>
      </c>
      <c r="H43" s="16">
        <v>2</v>
      </c>
      <c r="I43" s="15">
        <v>3</v>
      </c>
      <c r="J43" s="9">
        <f t="shared" si="5"/>
        <v>29.5</v>
      </c>
      <c r="K43" s="16"/>
      <c r="L43" s="16"/>
      <c r="M43" s="16">
        <v>29.5</v>
      </c>
      <c r="N43" s="16"/>
      <c r="O43" s="16"/>
    </row>
    <row r="44" spans="1:15" s="14" customFormat="1" ht="18" customHeight="1">
      <c r="A44" s="7" t="s">
        <v>18</v>
      </c>
      <c r="B44" s="8">
        <f t="shared" si="7"/>
        <v>149</v>
      </c>
      <c r="C44" s="8">
        <f t="shared" si="2"/>
        <v>132</v>
      </c>
      <c r="D44" s="15">
        <v>132</v>
      </c>
      <c r="E44" s="15"/>
      <c r="F44" s="15">
        <v>0</v>
      </c>
      <c r="G44" s="8">
        <f t="shared" si="4"/>
        <v>17</v>
      </c>
      <c r="H44" s="15">
        <f>SUM(H45:H50)</f>
        <v>11</v>
      </c>
      <c r="I44" s="15">
        <v>6</v>
      </c>
      <c r="J44" s="9">
        <f t="shared" si="5"/>
        <v>0</v>
      </c>
      <c r="K44" s="15">
        <v>0</v>
      </c>
      <c r="L44" s="15">
        <f>SUM(L45:L50)</f>
        <v>0</v>
      </c>
      <c r="M44" s="15"/>
      <c r="N44" s="15">
        <v>0</v>
      </c>
      <c r="O44" s="15">
        <v>0</v>
      </c>
    </row>
    <row r="45" spans="1:15" s="20" customFormat="1" ht="18" customHeight="1">
      <c r="A45" s="19" t="s">
        <v>118</v>
      </c>
      <c r="B45" s="8">
        <f t="shared" si="7"/>
        <v>3</v>
      </c>
      <c r="C45" s="8">
        <f t="shared" si="2"/>
        <v>0</v>
      </c>
      <c r="D45" s="15">
        <v>0</v>
      </c>
      <c r="E45" s="15"/>
      <c r="F45" s="15">
        <v>0</v>
      </c>
      <c r="G45" s="8">
        <f t="shared" si="4"/>
        <v>3</v>
      </c>
      <c r="H45" s="16">
        <v>2</v>
      </c>
      <c r="I45" s="15">
        <v>1</v>
      </c>
      <c r="J45" s="9">
        <f t="shared" si="5"/>
        <v>0</v>
      </c>
      <c r="K45" s="16"/>
      <c r="L45" s="16"/>
      <c r="M45" s="16"/>
      <c r="N45" s="16"/>
      <c r="O45" s="16"/>
    </row>
    <row r="46" spans="1:15" s="20" customFormat="1" ht="18" customHeight="1">
      <c r="A46" s="19" t="s">
        <v>19</v>
      </c>
      <c r="B46" s="8">
        <f t="shared" si="7"/>
        <v>5</v>
      </c>
      <c r="C46" s="8">
        <f t="shared" si="2"/>
        <v>0</v>
      </c>
      <c r="D46" s="15">
        <v>0</v>
      </c>
      <c r="E46" s="15"/>
      <c r="F46" s="15">
        <v>0</v>
      </c>
      <c r="G46" s="8">
        <f t="shared" si="4"/>
        <v>5</v>
      </c>
      <c r="H46" s="16">
        <v>3</v>
      </c>
      <c r="I46" s="15">
        <v>2</v>
      </c>
      <c r="J46" s="9">
        <f t="shared" si="5"/>
        <v>0</v>
      </c>
      <c r="K46" s="16"/>
      <c r="L46" s="16"/>
      <c r="M46" s="16"/>
      <c r="N46" s="16"/>
      <c r="O46" s="16"/>
    </row>
    <row r="47" spans="1:15" s="20" customFormat="1" ht="18" customHeight="1">
      <c r="A47" s="19" t="s">
        <v>119</v>
      </c>
      <c r="B47" s="8">
        <f t="shared" si="7"/>
        <v>0</v>
      </c>
      <c r="C47" s="8">
        <f t="shared" si="2"/>
        <v>0</v>
      </c>
      <c r="D47" s="15">
        <v>0</v>
      </c>
      <c r="E47" s="15"/>
      <c r="F47" s="15">
        <v>0</v>
      </c>
      <c r="G47" s="8">
        <f t="shared" si="4"/>
        <v>0</v>
      </c>
      <c r="H47" s="16">
        <v>0</v>
      </c>
      <c r="I47" s="15">
        <v>0</v>
      </c>
      <c r="J47" s="9">
        <f t="shared" si="5"/>
        <v>0</v>
      </c>
      <c r="K47" s="16"/>
      <c r="L47" s="16"/>
      <c r="M47" s="16"/>
      <c r="N47" s="16"/>
      <c r="O47" s="16"/>
    </row>
    <row r="48" spans="1:15" s="20" customFormat="1" ht="18" customHeight="1">
      <c r="A48" s="19" t="s">
        <v>20</v>
      </c>
      <c r="B48" s="8">
        <f t="shared" si="7"/>
        <v>135</v>
      </c>
      <c r="C48" s="8">
        <f t="shared" si="2"/>
        <v>132</v>
      </c>
      <c r="D48" s="15">
        <v>132</v>
      </c>
      <c r="E48" s="15"/>
      <c r="F48" s="15">
        <v>0</v>
      </c>
      <c r="G48" s="8">
        <f t="shared" si="4"/>
        <v>3</v>
      </c>
      <c r="H48" s="16">
        <v>2</v>
      </c>
      <c r="I48" s="15">
        <v>1</v>
      </c>
      <c r="J48" s="9">
        <f t="shared" si="5"/>
        <v>0</v>
      </c>
      <c r="K48" s="16"/>
      <c r="L48" s="16"/>
      <c r="M48" s="16"/>
      <c r="N48" s="16"/>
      <c r="O48" s="16"/>
    </row>
    <row r="49" spans="1:15" s="20" customFormat="1" ht="18" customHeight="1">
      <c r="A49" s="19" t="s">
        <v>120</v>
      </c>
      <c r="B49" s="8">
        <f t="shared" si="7"/>
        <v>4</v>
      </c>
      <c r="C49" s="8">
        <f t="shared" si="2"/>
        <v>0</v>
      </c>
      <c r="D49" s="15">
        <v>0</v>
      </c>
      <c r="E49" s="15"/>
      <c r="F49" s="15">
        <v>0</v>
      </c>
      <c r="G49" s="8">
        <f t="shared" si="4"/>
        <v>4</v>
      </c>
      <c r="H49" s="16">
        <v>3</v>
      </c>
      <c r="I49" s="15">
        <v>1</v>
      </c>
      <c r="J49" s="9">
        <f t="shared" si="5"/>
        <v>0</v>
      </c>
      <c r="K49" s="16"/>
      <c r="L49" s="16"/>
      <c r="M49" s="16"/>
      <c r="N49" s="16"/>
      <c r="O49" s="16"/>
    </row>
    <row r="50" spans="1:15" s="20" customFormat="1" ht="18" customHeight="1">
      <c r="A50" s="19" t="s">
        <v>21</v>
      </c>
      <c r="B50" s="8">
        <f t="shared" si="7"/>
        <v>2</v>
      </c>
      <c r="C50" s="8">
        <f t="shared" si="2"/>
        <v>0</v>
      </c>
      <c r="D50" s="15">
        <v>0</v>
      </c>
      <c r="E50" s="15"/>
      <c r="F50" s="15">
        <v>0</v>
      </c>
      <c r="G50" s="8">
        <f t="shared" si="4"/>
        <v>2</v>
      </c>
      <c r="H50" s="16">
        <v>1</v>
      </c>
      <c r="I50" s="15">
        <v>1</v>
      </c>
      <c r="J50" s="9">
        <f t="shared" si="5"/>
        <v>0</v>
      </c>
      <c r="K50" s="16"/>
      <c r="L50" s="16"/>
      <c r="M50" s="16"/>
      <c r="N50" s="16"/>
      <c r="O50" s="16"/>
    </row>
    <row r="51" spans="1:15" s="21" customFormat="1" ht="18" customHeight="1">
      <c r="A51" s="7" t="s">
        <v>121</v>
      </c>
      <c r="B51" s="8">
        <f t="shared" si="7"/>
        <v>521</v>
      </c>
      <c r="C51" s="8">
        <f t="shared" si="2"/>
        <v>164</v>
      </c>
      <c r="D51" s="15">
        <v>163.8</v>
      </c>
      <c r="E51" s="15"/>
      <c r="F51" s="15">
        <v>0</v>
      </c>
      <c r="G51" s="8">
        <f t="shared" si="4"/>
        <v>87</v>
      </c>
      <c r="H51" s="15">
        <f>SUM(H52:H62)</f>
        <v>52</v>
      </c>
      <c r="I51" s="15">
        <v>35</v>
      </c>
      <c r="J51" s="9">
        <f t="shared" si="5"/>
        <v>269.8</v>
      </c>
      <c r="K51" s="15">
        <v>269.8</v>
      </c>
      <c r="L51" s="15">
        <f>SUM(L52:L62)</f>
        <v>0</v>
      </c>
      <c r="M51" s="15">
        <v>0</v>
      </c>
      <c r="N51" s="15">
        <v>0</v>
      </c>
      <c r="O51" s="15">
        <v>0</v>
      </c>
    </row>
    <row r="52" spans="1:15" s="20" customFormat="1" ht="18" customHeight="1">
      <c r="A52" s="19" t="s">
        <v>22</v>
      </c>
      <c r="B52" s="8">
        <f t="shared" si="7"/>
        <v>141</v>
      </c>
      <c r="C52" s="8">
        <f t="shared" si="2"/>
        <v>0</v>
      </c>
      <c r="D52" s="15">
        <v>0</v>
      </c>
      <c r="E52" s="15"/>
      <c r="F52" s="15">
        <v>0</v>
      </c>
      <c r="G52" s="8">
        <f t="shared" si="4"/>
        <v>6</v>
      </c>
      <c r="H52" s="16">
        <v>4</v>
      </c>
      <c r="I52" s="15">
        <v>2</v>
      </c>
      <c r="J52" s="9">
        <f t="shared" si="5"/>
        <v>134.9</v>
      </c>
      <c r="K52" s="16">
        <v>134.9</v>
      </c>
      <c r="L52" s="16"/>
      <c r="M52" s="16"/>
      <c r="N52" s="16"/>
      <c r="O52" s="16"/>
    </row>
    <row r="53" spans="1:15" s="20" customFormat="1" ht="18" customHeight="1">
      <c r="A53" s="19" t="s">
        <v>122</v>
      </c>
      <c r="B53" s="8">
        <f t="shared" si="7"/>
        <v>3</v>
      </c>
      <c r="C53" s="8">
        <f t="shared" si="2"/>
        <v>0</v>
      </c>
      <c r="D53" s="15">
        <v>0</v>
      </c>
      <c r="E53" s="15"/>
      <c r="F53" s="15">
        <v>0</v>
      </c>
      <c r="G53" s="8">
        <f t="shared" si="4"/>
        <v>3</v>
      </c>
      <c r="H53" s="16">
        <v>2</v>
      </c>
      <c r="I53" s="15">
        <v>1</v>
      </c>
      <c r="J53" s="9">
        <f t="shared" si="5"/>
        <v>0</v>
      </c>
      <c r="K53" s="16"/>
      <c r="L53" s="16"/>
      <c r="M53" s="16"/>
      <c r="N53" s="16"/>
      <c r="O53" s="16"/>
    </row>
    <row r="54" spans="1:15" s="20" customFormat="1" ht="18" customHeight="1">
      <c r="A54" s="19" t="s">
        <v>23</v>
      </c>
      <c r="B54" s="8">
        <f t="shared" si="7"/>
        <v>71</v>
      </c>
      <c r="C54" s="8">
        <f t="shared" si="2"/>
        <v>55</v>
      </c>
      <c r="D54" s="15">
        <v>54.6</v>
      </c>
      <c r="E54" s="15"/>
      <c r="F54" s="15">
        <v>0</v>
      </c>
      <c r="G54" s="8">
        <f t="shared" si="4"/>
        <v>16</v>
      </c>
      <c r="H54" s="16">
        <v>9</v>
      </c>
      <c r="I54" s="15">
        <v>7</v>
      </c>
      <c r="J54" s="9">
        <f t="shared" si="5"/>
        <v>0</v>
      </c>
      <c r="K54" s="16"/>
      <c r="L54" s="16"/>
      <c r="M54" s="16"/>
      <c r="N54" s="16"/>
      <c r="O54" s="16"/>
    </row>
    <row r="55" spans="1:15" s="20" customFormat="1" ht="18" customHeight="1">
      <c r="A55" s="19" t="s">
        <v>123</v>
      </c>
      <c r="B55" s="8">
        <f t="shared" si="7"/>
        <v>3</v>
      </c>
      <c r="C55" s="8">
        <f t="shared" si="2"/>
        <v>0</v>
      </c>
      <c r="D55" s="15">
        <v>0</v>
      </c>
      <c r="E55" s="15"/>
      <c r="F55" s="15">
        <v>0</v>
      </c>
      <c r="G55" s="8">
        <f t="shared" si="4"/>
        <v>3</v>
      </c>
      <c r="H55" s="16">
        <v>1</v>
      </c>
      <c r="I55" s="15">
        <v>2</v>
      </c>
      <c r="J55" s="9">
        <f t="shared" si="5"/>
        <v>0</v>
      </c>
      <c r="K55" s="16"/>
      <c r="L55" s="16"/>
      <c r="M55" s="16"/>
      <c r="N55" s="16"/>
      <c r="O55" s="16"/>
    </row>
    <row r="56" spans="1:15" s="20" customFormat="1" ht="18" customHeight="1">
      <c r="A56" s="19" t="s">
        <v>24</v>
      </c>
      <c r="B56" s="8">
        <f t="shared" si="7"/>
        <v>6</v>
      </c>
      <c r="C56" s="8">
        <f t="shared" si="2"/>
        <v>0</v>
      </c>
      <c r="D56" s="15">
        <v>0</v>
      </c>
      <c r="E56" s="15"/>
      <c r="F56" s="15">
        <v>0</v>
      </c>
      <c r="G56" s="8">
        <f t="shared" si="4"/>
        <v>6</v>
      </c>
      <c r="H56" s="16">
        <v>4</v>
      </c>
      <c r="I56" s="15">
        <v>2</v>
      </c>
      <c r="J56" s="9">
        <f t="shared" si="5"/>
        <v>0</v>
      </c>
      <c r="K56" s="16"/>
      <c r="L56" s="16"/>
      <c r="M56" s="16"/>
      <c r="N56" s="16"/>
      <c r="O56" s="16"/>
    </row>
    <row r="57" spans="1:15" s="20" customFormat="1" ht="18" customHeight="1">
      <c r="A57" s="19" t="s">
        <v>124</v>
      </c>
      <c r="B57" s="8">
        <f t="shared" si="7"/>
        <v>6</v>
      </c>
      <c r="C57" s="8">
        <f t="shared" si="2"/>
        <v>0</v>
      </c>
      <c r="D57" s="15">
        <v>0</v>
      </c>
      <c r="E57" s="15"/>
      <c r="F57" s="15">
        <v>0</v>
      </c>
      <c r="G57" s="8">
        <f t="shared" si="4"/>
        <v>6</v>
      </c>
      <c r="H57" s="16">
        <v>4</v>
      </c>
      <c r="I57" s="15">
        <v>2</v>
      </c>
      <c r="J57" s="9">
        <f t="shared" si="5"/>
        <v>0</v>
      </c>
      <c r="K57" s="16"/>
      <c r="L57" s="16"/>
      <c r="M57" s="16"/>
      <c r="N57" s="16"/>
      <c r="O57" s="16"/>
    </row>
    <row r="58" spans="1:15" s="20" customFormat="1" ht="18" customHeight="1">
      <c r="A58" s="19" t="s">
        <v>25</v>
      </c>
      <c r="B58" s="8">
        <f t="shared" si="7"/>
        <v>11</v>
      </c>
      <c r="C58" s="8">
        <f t="shared" si="2"/>
        <v>0</v>
      </c>
      <c r="D58" s="15">
        <v>0</v>
      </c>
      <c r="E58" s="15"/>
      <c r="F58" s="15">
        <v>0</v>
      </c>
      <c r="G58" s="8">
        <f t="shared" si="4"/>
        <v>11</v>
      </c>
      <c r="H58" s="16">
        <v>7</v>
      </c>
      <c r="I58" s="15">
        <v>4</v>
      </c>
      <c r="J58" s="9">
        <f t="shared" si="5"/>
        <v>0</v>
      </c>
      <c r="K58" s="16"/>
      <c r="L58" s="16"/>
      <c r="M58" s="16"/>
      <c r="N58" s="16"/>
      <c r="O58" s="16"/>
    </row>
    <row r="59" spans="1:15" s="20" customFormat="1" ht="18" customHeight="1">
      <c r="A59" s="19" t="s">
        <v>125</v>
      </c>
      <c r="B59" s="8">
        <f t="shared" si="7"/>
        <v>145</v>
      </c>
      <c r="C59" s="8">
        <f t="shared" si="2"/>
        <v>0</v>
      </c>
      <c r="D59" s="15">
        <v>0</v>
      </c>
      <c r="E59" s="15"/>
      <c r="F59" s="15">
        <v>0</v>
      </c>
      <c r="G59" s="8">
        <f t="shared" si="4"/>
        <v>10</v>
      </c>
      <c r="H59" s="16">
        <v>6</v>
      </c>
      <c r="I59" s="15">
        <v>4</v>
      </c>
      <c r="J59" s="9">
        <f t="shared" si="5"/>
        <v>134.9</v>
      </c>
      <c r="K59" s="16">
        <v>134.9</v>
      </c>
      <c r="L59" s="16"/>
      <c r="M59" s="16"/>
      <c r="N59" s="16"/>
      <c r="O59" s="16"/>
    </row>
    <row r="60" spans="1:15" s="20" customFormat="1" ht="18" customHeight="1">
      <c r="A60" s="19" t="s">
        <v>26</v>
      </c>
      <c r="B60" s="8">
        <f t="shared" si="7"/>
        <v>14</v>
      </c>
      <c r="C60" s="8">
        <f t="shared" si="2"/>
        <v>0</v>
      </c>
      <c r="D60" s="15">
        <v>0</v>
      </c>
      <c r="E60" s="15"/>
      <c r="F60" s="15">
        <v>0</v>
      </c>
      <c r="G60" s="8">
        <f t="shared" si="4"/>
        <v>14</v>
      </c>
      <c r="H60" s="16">
        <v>7</v>
      </c>
      <c r="I60" s="15">
        <v>7</v>
      </c>
      <c r="J60" s="9">
        <f t="shared" si="5"/>
        <v>0</v>
      </c>
      <c r="K60" s="16"/>
      <c r="L60" s="16"/>
      <c r="M60" s="16"/>
      <c r="N60" s="16"/>
      <c r="O60" s="16"/>
    </row>
    <row r="61" spans="1:15" s="20" customFormat="1" ht="18" customHeight="1">
      <c r="A61" s="19" t="s">
        <v>126</v>
      </c>
      <c r="B61" s="8">
        <f t="shared" si="7"/>
        <v>61</v>
      </c>
      <c r="C61" s="8">
        <f t="shared" si="2"/>
        <v>55</v>
      </c>
      <c r="D61" s="15">
        <v>54.6</v>
      </c>
      <c r="E61" s="15"/>
      <c r="F61" s="15">
        <v>0</v>
      </c>
      <c r="G61" s="8">
        <f t="shared" si="4"/>
        <v>6</v>
      </c>
      <c r="H61" s="16">
        <v>4</v>
      </c>
      <c r="I61" s="15">
        <v>2</v>
      </c>
      <c r="J61" s="9">
        <f t="shared" si="5"/>
        <v>0</v>
      </c>
      <c r="K61" s="16"/>
      <c r="L61" s="16"/>
      <c r="M61" s="16"/>
      <c r="N61" s="16"/>
      <c r="O61" s="16"/>
    </row>
    <row r="62" spans="1:15" s="20" customFormat="1" ht="18" customHeight="1">
      <c r="A62" s="19" t="s">
        <v>27</v>
      </c>
      <c r="B62" s="8">
        <f t="shared" si="7"/>
        <v>61</v>
      </c>
      <c r="C62" s="8">
        <f t="shared" si="2"/>
        <v>55</v>
      </c>
      <c r="D62" s="15">
        <v>54.6</v>
      </c>
      <c r="E62" s="15"/>
      <c r="F62" s="15">
        <v>0</v>
      </c>
      <c r="G62" s="8">
        <f t="shared" si="4"/>
        <v>6</v>
      </c>
      <c r="H62" s="16">
        <v>4</v>
      </c>
      <c r="I62" s="15">
        <v>2</v>
      </c>
      <c r="J62" s="9">
        <f t="shared" si="5"/>
        <v>0</v>
      </c>
      <c r="K62" s="16"/>
      <c r="L62" s="16"/>
      <c r="M62" s="16"/>
      <c r="N62" s="16"/>
      <c r="O62" s="16"/>
    </row>
    <row r="63" spans="1:15" s="14" customFormat="1" ht="18" customHeight="1">
      <c r="A63" s="7" t="s">
        <v>127</v>
      </c>
      <c r="B63" s="22">
        <f t="shared" si="7"/>
        <v>581.7</v>
      </c>
      <c r="C63" s="8">
        <f t="shared" si="2"/>
        <v>128</v>
      </c>
      <c r="D63" s="22">
        <v>127.5</v>
      </c>
      <c r="E63" s="22"/>
      <c r="F63" s="22">
        <v>190</v>
      </c>
      <c r="G63" s="22">
        <f t="shared" si="4"/>
        <v>111</v>
      </c>
      <c r="H63" s="22">
        <f>H64+H65+H69</f>
        <v>70</v>
      </c>
      <c r="I63" s="22">
        <v>41</v>
      </c>
      <c r="J63" s="9">
        <f t="shared" si="5"/>
        <v>152.7</v>
      </c>
      <c r="K63" s="15">
        <v>134.9</v>
      </c>
      <c r="L63" s="15">
        <f>L64+L65+L69</f>
        <v>0</v>
      </c>
      <c r="M63" s="15">
        <v>17.8</v>
      </c>
      <c r="N63" s="15">
        <v>0</v>
      </c>
      <c r="O63" s="15">
        <v>0</v>
      </c>
    </row>
    <row r="64" spans="1:15" s="14" customFormat="1" ht="18" customHeight="1">
      <c r="A64" s="7" t="s">
        <v>28</v>
      </c>
      <c r="B64" s="8">
        <f t="shared" si="7"/>
        <v>2006</v>
      </c>
      <c r="C64" s="8">
        <f t="shared" si="2"/>
        <v>1798</v>
      </c>
      <c r="D64" s="15">
        <v>22.5</v>
      </c>
      <c r="E64" s="15">
        <v>1775</v>
      </c>
      <c r="F64" s="15">
        <v>190</v>
      </c>
      <c r="G64" s="8">
        <f t="shared" si="4"/>
        <v>0</v>
      </c>
      <c r="H64" s="16">
        <v>0</v>
      </c>
      <c r="I64" s="15">
        <v>0</v>
      </c>
      <c r="J64" s="9">
        <f t="shared" si="5"/>
        <v>17.8</v>
      </c>
      <c r="K64" s="16"/>
      <c r="L64" s="16"/>
      <c r="M64" s="16">
        <v>17.8</v>
      </c>
      <c r="N64" s="16"/>
      <c r="O64" s="16"/>
    </row>
    <row r="65" spans="1:15" s="17" customFormat="1" ht="18" customHeight="1">
      <c r="A65" s="7" t="s">
        <v>128</v>
      </c>
      <c r="B65" s="8">
        <f t="shared" si="7"/>
        <v>70</v>
      </c>
      <c r="C65" s="8">
        <f t="shared" si="2"/>
        <v>50</v>
      </c>
      <c r="D65" s="15">
        <v>50.4</v>
      </c>
      <c r="E65" s="15"/>
      <c r="F65" s="15">
        <v>0</v>
      </c>
      <c r="G65" s="8">
        <f t="shared" si="4"/>
        <v>20</v>
      </c>
      <c r="H65" s="18">
        <f>SUM(H66:H68)</f>
        <v>13</v>
      </c>
      <c r="I65" s="15">
        <v>7</v>
      </c>
      <c r="J65" s="9">
        <f t="shared" si="5"/>
        <v>0</v>
      </c>
      <c r="K65" s="15">
        <v>0</v>
      </c>
      <c r="L65" s="18">
        <f>SUM(L66:L68)</f>
        <v>0</v>
      </c>
      <c r="M65" s="15"/>
      <c r="N65" s="15">
        <v>0</v>
      </c>
      <c r="O65" s="15">
        <v>0</v>
      </c>
    </row>
    <row r="66" spans="1:15" s="20" customFormat="1" ht="18" customHeight="1">
      <c r="A66" s="19" t="s">
        <v>29</v>
      </c>
      <c r="B66" s="8">
        <f t="shared" si="7"/>
        <v>54</v>
      </c>
      <c r="C66" s="8">
        <f t="shared" si="2"/>
        <v>50</v>
      </c>
      <c r="D66" s="15">
        <v>50.4</v>
      </c>
      <c r="E66" s="15"/>
      <c r="F66" s="15">
        <v>0</v>
      </c>
      <c r="G66" s="8">
        <f t="shared" si="4"/>
        <v>4</v>
      </c>
      <c r="H66" s="16">
        <v>3</v>
      </c>
      <c r="I66" s="15">
        <v>1</v>
      </c>
      <c r="J66" s="9">
        <f t="shared" si="5"/>
        <v>0</v>
      </c>
      <c r="K66" s="16"/>
      <c r="L66" s="16"/>
      <c r="M66" s="16"/>
      <c r="N66" s="16"/>
      <c r="O66" s="16"/>
    </row>
    <row r="67" spans="1:15" s="20" customFormat="1" ht="18" customHeight="1">
      <c r="A67" s="19" t="s">
        <v>129</v>
      </c>
      <c r="B67" s="8">
        <f t="shared" si="7"/>
        <v>15</v>
      </c>
      <c r="C67" s="8">
        <f t="shared" si="2"/>
        <v>0</v>
      </c>
      <c r="D67" s="15">
        <v>0</v>
      </c>
      <c r="E67" s="15"/>
      <c r="F67" s="15">
        <v>0</v>
      </c>
      <c r="G67" s="8">
        <f t="shared" si="4"/>
        <v>15</v>
      </c>
      <c r="H67" s="16">
        <v>9</v>
      </c>
      <c r="I67" s="15">
        <v>6</v>
      </c>
      <c r="J67" s="9">
        <f t="shared" si="5"/>
        <v>0</v>
      </c>
      <c r="K67" s="16"/>
      <c r="L67" s="16"/>
      <c r="M67" s="16"/>
      <c r="N67" s="16"/>
      <c r="O67" s="16"/>
    </row>
    <row r="68" spans="1:15" s="20" customFormat="1" ht="18" customHeight="1">
      <c r="A68" s="19" t="s">
        <v>30</v>
      </c>
      <c r="B68" s="8">
        <f t="shared" si="7"/>
        <v>1</v>
      </c>
      <c r="C68" s="8">
        <f t="shared" si="2"/>
        <v>0</v>
      </c>
      <c r="D68" s="15">
        <v>0</v>
      </c>
      <c r="E68" s="15"/>
      <c r="F68" s="15">
        <v>0</v>
      </c>
      <c r="G68" s="8">
        <f t="shared" si="4"/>
        <v>1</v>
      </c>
      <c r="H68" s="16">
        <v>1</v>
      </c>
      <c r="I68" s="15">
        <v>0</v>
      </c>
      <c r="J68" s="9">
        <f t="shared" si="5"/>
        <v>0</v>
      </c>
      <c r="K68" s="16"/>
      <c r="L68" s="16"/>
      <c r="M68" s="16"/>
      <c r="N68" s="16"/>
      <c r="O68" s="16"/>
    </row>
    <row r="69" spans="1:15" s="14" customFormat="1" ht="18" customHeight="1">
      <c r="A69" s="7" t="s">
        <v>130</v>
      </c>
      <c r="B69" s="8">
        <f t="shared" si="7"/>
        <v>281</v>
      </c>
      <c r="C69" s="8">
        <f t="shared" si="2"/>
        <v>55</v>
      </c>
      <c r="D69" s="15">
        <v>54.6</v>
      </c>
      <c r="E69" s="15"/>
      <c r="F69" s="15">
        <v>0</v>
      </c>
      <c r="G69" s="8">
        <f t="shared" si="4"/>
        <v>91</v>
      </c>
      <c r="H69" s="15">
        <f>SUM(H70:H73)</f>
        <v>57</v>
      </c>
      <c r="I69" s="15">
        <v>34</v>
      </c>
      <c r="J69" s="9">
        <f t="shared" si="5"/>
        <v>134.9</v>
      </c>
      <c r="K69" s="15">
        <v>134.9</v>
      </c>
      <c r="L69" s="15">
        <f>SUM(L70:L73)</f>
        <v>0</v>
      </c>
      <c r="M69" s="15">
        <v>0</v>
      </c>
      <c r="N69" s="15">
        <v>0</v>
      </c>
      <c r="O69" s="15">
        <v>0</v>
      </c>
    </row>
    <row r="70" spans="1:15" s="20" customFormat="1" ht="18" customHeight="1">
      <c r="A70" s="19" t="s">
        <v>31</v>
      </c>
      <c r="B70" s="8">
        <f t="shared" si="7"/>
        <v>26</v>
      </c>
      <c r="C70" s="8">
        <f t="shared" si="2"/>
        <v>0</v>
      </c>
      <c r="D70" s="15">
        <v>0</v>
      </c>
      <c r="E70" s="15"/>
      <c r="F70" s="15">
        <v>0</v>
      </c>
      <c r="G70" s="8">
        <f t="shared" si="4"/>
        <v>26</v>
      </c>
      <c r="H70" s="16">
        <v>17</v>
      </c>
      <c r="I70" s="15">
        <v>9</v>
      </c>
      <c r="J70" s="9">
        <f t="shared" si="5"/>
        <v>0</v>
      </c>
      <c r="K70" s="16"/>
      <c r="L70" s="16"/>
      <c r="M70" s="16"/>
      <c r="N70" s="16"/>
      <c r="O70" s="16"/>
    </row>
    <row r="71" spans="1:15" s="20" customFormat="1" ht="18" customHeight="1">
      <c r="A71" s="19" t="s">
        <v>131</v>
      </c>
      <c r="B71" s="8">
        <f aca="true" t="shared" si="8" ref="B71:B102">C71+F71+G71+J71+N71+O71</f>
        <v>165</v>
      </c>
      <c r="C71" s="8">
        <f t="shared" si="2"/>
        <v>0</v>
      </c>
      <c r="D71" s="15">
        <v>0</v>
      </c>
      <c r="E71" s="15"/>
      <c r="F71" s="15">
        <v>0</v>
      </c>
      <c r="G71" s="8">
        <f t="shared" si="4"/>
        <v>30</v>
      </c>
      <c r="H71" s="16">
        <v>19</v>
      </c>
      <c r="I71" s="15">
        <v>11</v>
      </c>
      <c r="J71" s="9">
        <f t="shared" si="5"/>
        <v>134.9</v>
      </c>
      <c r="K71" s="16">
        <v>134.9</v>
      </c>
      <c r="L71" s="16"/>
      <c r="M71" s="16"/>
      <c r="N71" s="16"/>
      <c r="O71" s="16"/>
    </row>
    <row r="72" spans="1:15" s="20" customFormat="1" ht="18" customHeight="1">
      <c r="A72" s="19" t="s">
        <v>85</v>
      </c>
      <c r="B72" s="8">
        <f t="shared" si="8"/>
        <v>82</v>
      </c>
      <c r="C72" s="8">
        <f aca="true" t="shared" si="9" ref="C72:C135">D72+E72</f>
        <v>55</v>
      </c>
      <c r="D72" s="15">
        <v>54.6</v>
      </c>
      <c r="E72" s="15"/>
      <c r="F72" s="15">
        <v>0</v>
      </c>
      <c r="G72" s="8">
        <f aca="true" t="shared" si="10" ref="G72:G135">H72+I72</f>
        <v>27</v>
      </c>
      <c r="H72" s="16">
        <v>15</v>
      </c>
      <c r="I72" s="15">
        <v>12</v>
      </c>
      <c r="J72" s="9">
        <f aca="true" t="shared" si="11" ref="J72:J135">K72+L72+M72</f>
        <v>0</v>
      </c>
      <c r="K72" s="16"/>
      <c r="L72" s="16"/>
      <c r="M72" s="16"/>
      <c r="N72" s="16"/>
      <c r="O72" s="16"/>
    </row>
    <row r="73" spans="1:15" s="20" customFormat="1" ht="18" customHeight="1">
      <c r="A73" s="19" t="s">
        <v>132</v>
      </c>
      <c r="B73" s="8">
        <f t="shared" si="8"/>
        <v>8</v>
      </c>
      <c r="C73" s="8">
        <f t="shared" si="9"/>
        <v>0</v>
      </c>
      <c r="D73" s="15">
        <v>0</v>
      </c>
      <c r="E73" s="15"/>
      <c r="F73" s="15">
        <v>0</v>
      </c>
      <c r="G73" s="8">
        <f t="shared" si="10"/>
        <v>8</v>
      </c>
      <c r="H73" s="16">
        <v>6</v>
      </c>
      <c r="I73" s="15">
        <v>2</v>
      </c>
      <c r="J73" s="9">
        <f t="shared" si="11"/>
        <v>0</v>
      </c>
      <c r="K73" s="16"/>
      <c r="L73" s="16"/>
      <c r="M73" s="16"/>
      <c r="N73" s="16"/>
      <c r="O73" s="16"/>
    </row>
    <row r="74" spans="1:15" s="21" customFormat="1" ht="18" customHeight="1">
      <c r="A74" s="7" t="s">
        <v>32</v>
      </c>
      <c r="B74" s="8">
        <f t="shared" si="8"/>
        <v>231</v>
      </c>
      <c r="C74" s="8">
        <f t="shared" si="9"/>
        <v>60</v>
      </c>
      <c r="D74" s="15">
        <v>60.3</v>
      </c>
      <c r="E74" s="15"/>
      <c r="F74" s="15">
        <v>130</v>
      </c>
      <c r="G74" s="8">
        <f t="shared" si="10"/>
        <v>34</v>
      </c>
      <c r="H74" s="15">
        <f>H75+H76+H80</f>
        <v>20</v>
      </c>
      <c r="I74" s="15">
        <v>14</v>
      </c>
      <c r="J74" s="9">
        <f t="shared" si="11"/>
        <v>6.6</v>
      </c>
      <c r="K74" s="15">
        <v>0</v>
      </c>
      <c r="L74" s="15">
        <f>L75+L76+L80</f>
        <v>0</v>
      </c>
      <c r="M74" s="15">
        <v>6.6</v>
      </c>
      <c r="N74" s="15">
        <v>0</v>
      </c>
      <c r="O74" s="15">
        <v>0</v>
      </c>
    </row>
    <row r="75" spans="1:15" s="14" customFormat="1" ht="18" customHeight="1">
      <c r="A75" s="7" t="s">
        <v>133</v>
      </c>
      <c r="B75" s="8">
        <f t="shared" si="8"/>
        <v>143</v>
      </c>
      <c r="C75" s="8">
        <f t="shared" si="9"/>
        <v>6</v>
      </c>
      <c r="D75" s="15">
        <v>5.7</v>
      </c>
      <c r="E75" s="15"/>
      <c r="F75" s="15">
        <v>130</v>
      </c>
      <c r="G75" s="8">
        <f t="shared" si="10"/>
        <v>0</v>
      </c>
      <c r="H75" s="16">
        <v>0</v>
      </c>
      <c r="I75" s="15">
        <v>0</v>
      </c>
      <c r="J75" s="9">
        <f t="shared" si="11"/>
        <v>6.6</v>
      </c>
      <c r="K75" s="16"/>
      <c r="L75" s="16"/>
      <c r="M75" s="16">
        <v>6.6</v>
      </c>
      <c r="N75" s="16"/>
      <c r="O75" s="16"/>
    </row>
    <row r="76" spans="1:15" s="14" customFormat="1" ht="18" customHeight="1">
      <c r="A76" s="7" t="s">
        <v>33</v>
      </c>
      <c r="B76" s="8">
        <f t="shared" si="8"/>
        <v>6</v>
      </c>
      <c r="C76" s="8">
        <f t="shared" si="9"/>
        <v>0</v>
      </c>
      <c r="D76" s="15">
        <v>0</v>
      </c>
      <c r="E76" s="15"/>
      <c r="F76" s="15">
        <v>0</v>
      </c>
      <c r="G76" s="8">
        <f t="shared" si="10"/>
        <v>6</v>
      </c>
      <c r="H76" s="15">
        <f>SUM(H77:H79)</f>
        <v>4</v>
      </c>
      <c r="I76" s="15">
        <v>2</v>
      </c>
      <c r="J76" s="9">
        <f t="shared" si="11"/>
        <v>0</v>
      </c>
      <c r="K76" s="15">
        <v>0</v>
      </c>
      <c r="L76" s="15">
        <f>SUM(L77:L79)</f>
        <v>0</v>
      </c>
      <c r="M76" s="15">
        <v>0</v>
      </c>
      <c r="N76" s="15">
        <v>0</v>
      </c>
      <c r="O76" s="15">
        <v>0</v>
      </c>
    </row>
    <row r="77" spans="1:15" s="20" customFormat="1" ht="18" customHeight="1">
      <c r="A77" s="19" t="s">
        <v>134</v>
      </c>
      <c r="B77" s="8">
        <f t="shared" si="8"/>
        <v>0</v>
      </c>
      <c r="C77" s="8">
        <f t="shared" si="9"/>
        <v>0</v>
      </c>
      <c r="D77" s="15">
        <v>0</v>
      </c>
      <c r="E77" s="15"/>
      <c r="F77" s="15">
        <v>0</v>
      </c>
      <c r="G77" s="8">
        <f t="shared" si="10"/>
        <v>0</v>
      </c>
      <c r="H77" s="16">
        <v>0</v>
      </c>
      <c r="I77" s="15">
        <v>0</v>
      </c>
      <c r="J77" s="9">
        <f t="shared" si="11"/>
        <v>0</v>
      </c>
      <c r="K77" s="16"/>
      <c r="L77" s="16"/>
      <c r="M77" s="16"/>
      <c r="N77" s="16"/>
      <c r="O77" s="16"/>
    </row>
    <row r="78" spans="1:15" s="20" customFormat="1" ht="18" customHeight="1">
      <c r="A78" s="19" t="s">
        <v>34</v>
      </c>
      <c r="B78" s="8">
        <f t="shared" si="8"/>
        <v>1</v>
      </c>
      <c r="C78" s="8">
        <f t="shared" si="9"/>
        <v>0</v>
      </c>
      <c r="D78" s="15">
        <v>0</v>
      </c>
      <c r="E78" s="15"/>
      <c r="F78" s="15">
        <v>0</v>
      </c>
      <c r="G78" s="8">
        <f t="shared" si="10"/>
        <v>1</v>
      </c>
      <c r="H78" s="16">
        <v>1</v>
      </c>
      <c r="I78" s="15">
        <v>0</v>
      </c>
      <c r="J78" s="9">
        <f t="shared" si="11"/>
        <v>0</v>
      </c>
      <c r="K78" s="16"/>
      <c r="L78" s="16"/>
      <c r="M78" s="16"/>
      <c r="N78" s="16"/>
      <c r="O78" s="16"/>
    </row>
    <row r="79" spans="1:15" s="20" customFormat="1" ht="18" customHeight="1">
      <c r="A79" s="19" t="s">
        <v>135</v>
      </c>
      <c r="B79" s="8">
        <f t="shared" si="8"/>
        <v>5</v>
      </c>
      <c r="C79" s="8">
        <f t="shared" si="9"/>
        <v>0</v>
      </c>
      <c r="D79" s="15">
        <v>0</v>
      </c>
      <c r="E79" s="15"/>
      <c r="F79" s="15">
        <v>0</v>
      </c>
      <c r="G79" s="8">
        <f t="shared" si="10"/>
        <v>5</v>
      </c>
      <c r="H79" s="16">
        <v>3</v>
      </c>
      <c r="I79" s="15">
        <v>2</v>
      </c>
      <c r="J79" s="9">
        <f t="shared" si="11"/>
        <v>0</v>
      </c>
      <c r="K79" s="16"/>
      <c r="L79" s="16"/>
      <c r="M79" s="16"/>
      <c r="N79" s="16"/>
      <c r="O79" s="16"/>
    </row>
    <row r="80" spans="1:15" s="17" customFormat="1" ht="18" customHeight="1">
      <c r="A80" s="7" t="s">
        <v>35</v>
      </c>
      <c r="B80" s="8">
        <f t="shared" si="8"/>
        <v>83</v>
      </c>
      <c r="C80" s="8">
        <f t="shared" si="9"/>
        <v>55</v>
      </c>
      <c r="D80" s="15">
        <v>54.6</v>
      </c>
      <c r="E80" s="15"/>
      <c r="F80" s="15">
        <v>0</v>
      </c>
      <c r="G80" s="8">
        <f t="shared" si="10"/>
        <v>28</v>
      </c>
      <c r="H80" s="18">
        <f>H81</f>
        <v>16</v>
      </c>
      <c r="I80" s="15">
        <v>12</v>
      </c>
      <c r="J80" s="9">
        <f t="shared" si="11"/>
        <v>0</v>
      </c>
      <c r="K80" s="15">
        <v>0</v>
      </c>
      <c r="L80" s="18">
        <f>L81</f>
        <v>0</v>
      </c>
      <c r="M80" s="15">
        <v>0</v>
      </c>
      <c r="N80" s="15">
        <v>0</v>
      </c>
      <c r="O80" s="15">
        <v>0</v>
      </c>
    </row>
    <row r="81" spans="1:15" s="20" customFormat="1" ht="18" customHeight="1">
      <c r="A81" s="19" t="s">
        <v>136</v>
      </c>
      <c r="B81" s="8">
        <f t="shared" si="8"/>
        <v>83</v>
      </c>
      <c r="C81" s="8">
        <f t="shared" si="9"/>
        <v>55</v>
      </c>
      <c r="D81" s="15">
        <v>54.6</v>
      </c>
      <c r="E81" s="15"/>
      <c r="F81" s="15">
        <v>0</v>
      </c>
      <c r="G81" s="8">
        <f t="shared" si="10"/>
        <v>28</v>
      </c>
      <c r="H81" s="16">
        <v>16</v>
      </c>
      <c r="I81" s="15">
        <v>12</v>
      </c>
      <c r="J81" s="9">
        <f t="shared" si="11"/>
        <v>0</v>
      </c>
      <c r="K81" s="16"/>
      <c r="L81" s="16"/>
      <c r="M81" s="16"/>
      <c r="N81" s="16"/>
      <c r="O81" s="16"/>
    </row>
    <row r="82" spans="1:15" s="17" customFormat="1" ht="18" customHeight="1">
      <c r="A82" s="7" t="s">
        <v>36</v>
      </c>
      <c r="B82" s="8">
        <f t="shared" si="8"/>
        <v>87</v>
      </c>
      <c r="C82" s="8">
        <f t="shared" si="9"/>
        <v>57</v>
      </c>
      <c r="D82" s="15">
        <v>56.6</v>
      </c>
      <c r="E82" s="15"/>
      <c r="F82" s="15">
        <v>0</v>
      </c>
      <c r="G82" s="8">
        <f t="shared" si="10"/>
        <v>24</v>
      </c>
      <c r="H82" s="18">
        <f>H83+H84+H87</f>
        <v>13</v>
      </c>
      <c r="I82" s="15">
        <v>11</v>
      </c>
      <c r="J82" s="9">
        <f t="shared" si="11"/>
        <v>5.7</v>
      </c>
      <c r="K82" s="15">
        <v>0</v>
      </c>
      <c r="L82" s="18">
        <f>L83+L84+L87</f>
        <v>0</v>
      </c>
      <c r="M82" s="15">
        <v>5.7</v>
      </c>
      <c r="N82" s="15">
        <v>0</v>
      </c>
      <c r="O82" s="15">
        <v>0</v>
      </c>
    </row>
    <row r="83" spans="1:15" s="21" customFormat="1" ht="18" customHeight="1">
      <c r="A83" s="7" t="s">
        <v>137</v>
      </c>
      <c r="B83" s="8">
        <f t="shared" si="8"/>
        <v>8</v>
      </c>
      <c r="C83" s="8">
        <f t="shared" si="9"/>
        <v>2</v>
      </c>
      <c r="D83" s="15">
        <v>2</v>
      </c>
      <c r="E83" s="15"/>
      <c r="F83" s="15">
        <v>0</v>
      </c>
      <c r="G83" s="8">
        <f t="shared" si="10"/>
        <v>0</v>
      </c>
      <c r="H83" s="16">
        <v>0</v>
      </c>
      <c r="I83" s="15">
        <v>0</v>
      </c>
      <c r="J83" s="9">
        <f t="shared" si="11"/>
        <v>5.7</v>
      </c>
      <c r="K83" s="16"/>
      <c r="L83" s="16"/>
      <c r="M83" s="16">
        <v>5.7</v>
      </c>
      <c r="N83" s="16"/>
      <c r="O83" s="16"/>
    </row>
    <row r="84" spans="1:15" s="21" customFormat="1" ht="18" customHeight="1">
      <c r="A84" s="7" t="s">
        <v>37</v>
      </c>
      <c r="B84" s="8">
        <f t="shared" si="8"/>
        <v>66</v>
      </c>
      <c r="C84" s="8">
        <f t="shared" si="9"/>
        <v>55</v>
      </c>
      <c r="D84" s="15">
        <v>54.6</v>
      </c>
      <c r="E84" s="15"/>
      <c r="F84" s="15">
        <v>0</v>
      </c>
      <c r="G84" s="8">
        <f t="shared" si="10"/>
        <v>11</v>
      </c>
      <c r="H84" s="15">
        <f>SUM(H85:H86)</f>
        <v>6</v>
      </c>
      <c r="I84" s="15">
        <v>5</v>
      </c>
      <c r="J84" s="9">
        <f t="shared" si="11"/>
        <v>0</v>
      </c>
      <c r="K84" s="15">
        <v>0</v>
      </c>
      <c r="L84" s="15">
        <f>SUM(L85:L86)</f>
        <v>0</v>
      </c>
      <c r="M84" s="15">
        <v>0</v>
      </c>
      <c r="N84" s="15">
        <v>0</v>
      </c>
      <c r="O84" s="15">
        <v>0</v>
      </c>
    </row>
    <row r="85" spans="1:15" s="20" customFormat="1" ht="18" customHeight="1">
      <c r="A85" s="19" t="s">
        <v>138</v>
      </c>
      <c r="B85" s="8">
        <f t="shared" si="8"/>
        <v>3</v>
      </c>
      <c r="C85" s="8">
        <f t="shared" si="9"/>
        <v>0</v>
      </c>
      <c r="D85" s="15">
        <v>0</v>
      </c>
      <c r="E85" s="15"/>
      <c r="F85" s="15">
        <v>0</v>
      </c>
      <c r="G85" s="8">
        <f t="shared" si="10"/>
        <v>3</v>
      </c>
      <c r="H85" s="16">
        <v>2</v>
      </c>
      <c r="I85" s="15">
        <v>1</v>
      </c>
      <c r="J85" s="9">
        <f t="shared" si="11"/>
        <v>0</v>
      </c>
      <c r="K85" s="16"/>
      <c r="L85" s="16"/>
      <c r="M85" s="16"/>
      <c r="N85" s="16"/>
      <c r="O85" s="16"/>
    </row>
    <row r="86" spans="1:15" s="20" customFormat="1" ht="18" customHeight="1">
      <c r="A86" s="19" t="s">
        <v>38</v>
      </c>
      <c r="B86" s="8">
        <f t="shared" si="8"/>
        <v>63</v>
      </c>
      <c r="C86" s="8">
        <f t="shared" si="9"/>
        <v>55</v>
      </c>
      <c r="D86" s="15">
        <v>54.6</v>
      </c>
      <c r="E86" s="15"/>
      <c r="F86" s="15">
        <v>0</v>
      </c>
      <c r="G86" s="8">
        <f t="shared" si="10"/>
        <v>8</v>
      </c>
      <c r="H86" s="16">
        <v>4</v>
      </c>
      <c r="I86" s="15">
        <v>4</v>
      </c>
      <c r="J86" s="9">
        <f t="shared" si="11"/>
        <v>0</v>
      </c>
      <c r="K86" s="16"/>
      <c r="L86" s="16"/>
      <c r="M86" s="16"/>
      <c r="N86" s="16"/>
      <c r="O86" s="16"/>
    </row>
    <row r="87" spans="1:15" s="17" customFormat="1" ht="18" customHeight="1">
      <c r="A87" s="7" t="s">
        <v>139</v>
      </c>
      <c r="B87" s="8">
        <f t="shared" si="8"/>
        <v>13</v>
      </c>
      <c r="C87" s="8">
        <f t="shared" si="9"/>
        <v>0</v>
      </c>
      <c r="D87" s="15">
        <v>0</v>
      </c>
      <c r="E87" s="15"/>
      <c r="F87" s="15">
        <v>0</v>
      </c>
      <c r="G87" s="8">
        <f t="shared" si="10"/>
        <v>13</v>
      </c>
      <c r="H87" s="18">
        <f>SUM(H88:H89)</f>
        <v>7</v>
      </c>
      <c r="I87" s="15">
        <v>6</v>
      </c>
      <c r="J87" s="9">
        <f t="shared" si="11"/>
        <v>0</v>
      </c>
      <c r="K87" s="15">
        <v>0</v>
      </c>
      <c r="L87" s="18">
        <f>SUM(L88:L89)</f>
        <v>0</v>
      </c>
      <c r="M87" s="15">
        <v>0</v>
      </c>
      <c r="N87" s="15">
        <v>0</v>
      </c>
      <c r="O87" s="15">
        <v>0</v>
      </c>
    </row>
    <row r="88" spans="1:15" s="20" customFormat="1" ht="18" customHeight="1">
      <c r="A88" s="19" t="s">
        <v>39</v>
      </c>
      <c r="B88" s="8">
        <f t="shared" si="8"/>
        <v>10</v>
      </c>
      <c r="C88" s="8">
        <f t="shared" si="9"/>
        <v>0</v>
      </c>
      <c r="D88" s="15">
        <v>0</v>
      </c>
      <c r="E88" s="15"/>
      <c r="F88" s="15">
        <v>0</v>
      </c>
      <c r="G88" s="8">
        <f t="shared" si="10"/>
        <v>10</v>
      </c>
      <c r="H88" s="16">
        <v>7</v>
      </c>
      <c r="I88" s="15">
        <v>3</v>
      </c>
      <c r="J88" s="9">
        <f t="shared" si="11"/>
        <v>0</v>
      </c>
      <c r="K88" s="16"/>
      <c r="L88" s="16"/>
      <c r="M88" s="16"/>
      <c r="N88" s="16"/>
      <c r="O88" s="16"/>
    </row>
    <row r="89" spans="1:15" s="20" customFormat="1" ht="18" customHeight="1">
      <c r="A89" s="19" t="s">
        <v>140</v>
      </c>
      <c r="B89" s="8">
        <f t="shared" si="8"/>
        <v>3</v>
      </c>
      <c r="C89" s="8">
        <f t="shared" si="9"/>
        <v>0</v>
      </c>
      <c r="D89" s="15">
        <v>0</v>
      </c>
      <c r="E89" s="15"/>
      <c r="F89" s="15">
        <v>0</v>
      </c>
      <c r="G89" s="8">
        <f t="shared" si="10"/>
        <v>3</v>
      </c>
      <c r="H89" s="16">
        <v>0</v>
      </c>
      <c r="I89" s="15">
        <v>3</v>
      </c>
      <c r="J89" s="9">
        <f t="shared" si="11"/>
        <v>0</v>
      </c>
      <c r="K89" s="16"/>
      <c r="L89" s="16"/>
      <c r="M89" s="16"/>
      <c r="N89" s="16"/>
      <c r="O89" s="16"/>
    </row>
    <row r="90" spans="1:15" s="21" customFormat="1" ht="18" customHeight="1">
      <c r="A90" s="7" t="s">
        <v>40</v>
      </c>
      <c r="B90" s="8">
        <f t="shared" si="8"/>
        <v>340</v>
      </c>
      <c r="C90" s="8">
        <f t="shared" si="9"/>
        <v>73</v>
      </c>
      <c r="D90" s="15">
        <v>73.3</v>
      </c>
      <c r="E90" s="15"/>
      <c r="F90" s="15">
        <v>0</v>
      </c>
      <c r="G90" s="8">
        <f t="shared" si="10"/>
        <v>82</v>
      </c>
      <c r="H90" s="15">
        <f>H91+H92+H95</f>
        <v>47</v>
      </c>
      <c r="I90" s="15">
        <v>35</v>
      </c>
      <c r="J90" s="9">
        <f t="shared" si="11"/>
        <v>184.9</v>
      </c>
      <c r="K90" s="15">
        <v>134.9</v>
      </c>
      <c r="L90" s="15">
        <f>L91+L92+L95</f>
        <v>50</v>
      </c>
      <c r="M90" s="15">
        <v>0</v>
      </c>
      <c r="N90" s="15">
        <v>0</v>
      </c>
      <c r="O90" s="15">
        <v>0</v>
      </c>
    </row>
    <row r="91" spans="1:15" s="21" customFormat="1" ht="18" customHeight="1">
      <c r="A91" s="7" t="s">
        <v>141</v>
      </c>
      <c r="B91" s="8">
        <f t="shared" si="8"/>
        <v>70</v>
      </c>
      <c r="C91" s="8">
        <f t="shared" si="9"/>
        <v>19</v>
      </c>
      <c r="D91" s="15">
        <v>18.7</v>
      </c>
      <c r="E91" s="15"/>
      <c r="F91" s="15">
        <v>0</v>
      </c>
      <c r="G91" s="8">
        <f t="shared" si="10"/>
        <v>1</v>
      </c>
      <c r="H91" s="16">
        <v>1</v>
      </c>
      <c r="I91" s="15">
        <v>0</v>
      </c>
      <c r="J91" s="9">
        <f t="shared" si="11"/>
        <v>50</v>
      </c>
      <c r="K91" s="16"/>
      <c r="L91" s="16">
        <v>50</v>
      </c>
      <c r="M91" s="16"/>
      <c r="N91" s="16"/>
      <c r="O91" s="16"/>
    </row>
    <row r="92" spans="1:15" s="14" customFormat="1" ht="18" customHeight="1">
      <c r="A92" s="7" t="s">
        <v>41</v>
      </c>
      <c r="B92" s="8">
        <f t="shared" si="8"/>
        <v>28</v>
      </c>
      <c r="C92" s="8">
        <f t="shared" si="9"/>
        <v>0</v>
      </c>
      <c r="D92" s="15">
        <v>0</v>
      </c>
      <c r="E92" s="15"/>
      <c r="F92" s="15">
        <v>0</v>
      </c>
      <c r="G92" s="8">
        <f t="shared" si="10"/>
        <v>28</v>
      </c>
      <c r="H92" s="15">
        <f>SUM(H93:H94)</f>
        <v>16</v>
      </c>
      <c r="I92" s="15">
        <v>12</v>
      </c>
      <c r="J92" s="9">
        <f t="shared" si="11"/>
        <v>0</v>
      </c>
      <c r="K92" s="15">
        <v>0</v>
      </c>
      <c r="L92" s="15">
        <f>SUM(L93:L94)</f>
        <v>0</v>
      </c>
      <c r="M92" s="15">
        <v>0</v>
      </c>
      <c r="N92" s="15">
        <v>0</v>
      </c>
      <c r="O92" s="15">
        <v>0</v>
      </c>
    </row>
    <row r="93" spans="1:15" s="20" customFormat="1" ht="18" customHeight="1">
      <c r="A93" s="19" t="s">
        <v>142</v>
      </c>
      <c r="B93" s="8">
        <f t="shared" si="8"/>
        <v>12</v>
      </c>
      <c r="C93" s="8">
        <f t="shared" si="9"/>
        <v>0</v>
      </c>
      <c r="D93" s="15">
        <v>0</v>
      </c>
      <c r="E93" s="15"/>
      <c r="F93" s="15">
        <v>0</v>
      </c>
      <c r="G93" s="8">
        <f t="shared" si="10"/>
        <v>12</v>
      </c>
      <c r="H93" s="16">
        <v>7</v>
      </c>
      <c r="I93" s="15">
        <v>5</v>
      </c>
      <c r="J93" s="9">
        <f t="shared" si="11"/>
        <v>0</v>
      </c>
      <c r="K93" s="16"/>
      <c r="L93" s="16"/>
      <c r="M93" s="16"/>
      <c r="N93" s="16"/>
      <c r="O93" s="16"/>
    </row>
    <row r="94" spans="1:15" s="20" customFormat="1" ht="18" customHeight="1">
      <c r="A94" s="19" t="s">
        <v>42</v>
      </c>
      <c r="B94" s="8">
        <f t="shared" si="8"/>
        <v>16</v>
      </c>
      <c r="C94" s="8">
        <f t="shared" si="9"/>
        <v>0</v>
      </c>
      <c r="D94" s="15">
        <v>0</v>
      </c>
      <c r="E94" s="15"/>
      <c r="F94" s="15">
        <v>0</v>
      </c>
      <c r="G94" s="8">
        <f t="shared" si="10"/>
        <v>16</v>
      </c>
      <c r="H94" s="16">
        <v>9</v>
      </c>
      <c r="I94" s="15">
        <v>7</v>
      </c>
      <c r="J94" s="9">
        <f t="shared" si="11"/>
        <v>0</v>
      </c>
      <c r="K94" s="16"/>
      <c r="L94" s="16"/>
      <c r="M94" s="16"/>
      <c r="N94" s="16"/>
      <c r="O94" s="16"/>
    </row>
    <row r="95" spans="1:15" s="17" customFormat="1" ht="18" customHeight="1">
      <c r="A95" s="7" t="s">
        <v>143</v>
      </c>
      <c r="B95" s="8">
        <f t="shared" si="8"/>
        <v>243</v>
      </c>
      <c r="C95" s="8">
        <f t="shared" si="9"/>
        <v>55</v>
      </c>
      <c r="D95" s="15">
        <v>54.6</v>
      </c>
      <c r="E95" s="15"/>
      <c r="F95" s="15">
        <v>0</v>
      </c>
      <c r="G95" s="8">
        <f t="shared" si="10"/>
        <v>53</v>
      </c>
      <c r="H95" s="18">
        <f>SUM(H96:H97)</f>
        <v>30</v>
      </c>
      <c r="I95" s="15">
        <v>23</v>
      </c>
      <c r="J95" s="9">
        <f t="shared" si="11"/>
        <v>134.9</v>
      </c>
      <c r="K95" s="15">
        <v>134.9</v>
      </c>
      <c r="L95" s="18">
        <f>SUM(L96:L97)</f>
        <v>0</v>
      </c>
      <c r="M95" s="15">
        <v>0</v>
      </c>
      <c r="N95" s="15">
        <v>0</v>
      </c>
      <c r="O95" s="15">
        <v>0</v>
      </c>
    </row>
    <row r="96" spans="1:15" s="20" customFormat="1" ht="18" customHeight="1">
      <c r="A96" s="19" t="s">
        <v>43</v>
      </c>
      <c r="B96" s="8">
        <f t="shared" si="8"/>
        <v>148</v>
      </c>
      <c r="C96" s="8">
        <f t="shared" si="9"/>
        <v>0</v>
      </c>
      <c r="D96" s="15">
        <v>0</v>
      </c>
      <c r="E96" s="15"/>
      <c r="F96" s="15">
        <v>0</v>
      </c>
      <c r="G96" s="8">
        <f t="shared" si="10"/>
        <v>13</v>
      </c>
      <c r="H96" s="16">
        <v>7</v>
      </c>
      <c r="I96" s="15">
        <v>6</v>
      </c>
      <c r="J96" s="9">
        <f t="shared" si="11"/>
        <v>134.9</v>
      </c>
      <c r="K96" s="16">
        <v>134.9</v>
      </c>
      <c r="L96" s="16"/>
      <c r="M96" s="16"/>
      <c r="N96" s="16"/>
      <c r="O96" s="16"/>
    </row>
    <row r="97" spans="1:15" s="20" customFormat="1" ht="18" customHeight="1">
      <c r="A97" s="19" t="s">
        <v>144</v>
      </c>
      <c r="B97" s="8">
        <f t="shared" si="8"/>
        <v>95</v>
      </c>
      <c r="C97" s="8">
        <f t="shared" si="9"/>
        <v>55</v>
      </c>
      <c r="D97" s="15">
        <v>54.6</v>
      </c>
      <c r="E97" s="15"/>
      <c r="F97" s="15">
        <v>0</v>
      </c>
      <c r="G97" s="8">
        <f t="shared" si="10"/>
        <v>40</v>
      </c>
      <c r="H97" s="16">
        <v>23</v>
      </c>
      <c r="I97" s="15">
        <v>17</v>
      </c>
      <c r="J97" s="9">
        <f t="shared" si="11"/>
        <v>0</v>
      </c>
      <c r="K97" s="16"/>
      <c r="L97" s="16"/>
      <c r="M97" s="16"/>
      <c r="N97" s="16"/>
      <c r="O97" s="16"/>
    </row>
    <row r="98" spans="1:15" s="17" customFormat="1" ht="18" customHeight="1">
      <c r="A98" s="7" t="s">
        <v>44</v>
      </c>
      <c r="B98" s="8">
        <f t="shared" si="8"/>
        <v>439</v>
      </c>
      <c r="C98" s="8">
        <f t="shared" si="9"/>
        <v>234</v>
      </c>
      <c r="D98" s="15">
        <v>233.6</v>
      </c>
      <c r="E98" s="15"/>
      <c r="F98" s="15">
        <v>0</v>
      </c>
      <c r="G98" s="8">
        <f t="shared" si="10"/>
        <v>182</v>
      </c>
      <c r="H98" s="18">
        <f>H99+H100+H104</f>
        <v>107</v>
      </c>
      <c r="I98" s="15">
        <v>75</v>
      </c>
      <c r="J98" s="9">
        <f t="shared" si="11"/>
        <v>22.5</v>
      </c>
      <c r="K98" s="15">
        <v>0</v>
      </c>
      <c r="L98" s="18">
        <f>L99+L100+L104</f>
        <v>0</v>
      </c>
      <c r="M98" s="15">
        <v>22.5</v>
      </c>
      <c r="N98" s="15">
        <v>0</v>
      </c>
      <c r="O98" s="15">
        <v>0</v>
      </c>
    </row>
    <row r="99" spans="1:15" s="17" customFormat="1" ht="18" customHeight="1">
      <c r="A99" s="7" t="s">
        <v>145</v>
      </c>
      <c r="B99" s="8">
        <f t="shared" si="8"/>
        <v>42</v>
      </c>
      <c r="C99" s="8">
        <f t="shared" si="9"/>
        <v>19</v>
      </c>
      <c r="D99" s="15">
        <v>19</v>
      </c>
      <c r="E99" s="15"/>
      <c r="F99" s="15">
        <v>0</v>
      </c>
      <c r="G99" s="8">
        <f t="shared" si="10"/>
        <v>0</v>
      </c>
      <c r="H99" s="16">
        <v>0</v>
      </c>
      <c r="I99" s="15">
        <v>0</v>
      </c>
      <c r="J99" s="9">
        <f t="shared" si="11"/>
        <v>22.5</v>
      </c>
      <c r="K99" s="16"/>
      <c r="L99" s="16"/>
      <c r="M99" s="16">
        <v>22.5</v>
      </c>
      <c r="N99" s="16"/>
      <c r="O99" s="16"/>
    </row>
    <row r="100" spans="1:15" s="17" customFormat="1" ht="18" customHeight="1">
      <c r="A100" s="7" t="s">
        <v>45</v>
      </c>
      <c r="B100" s="8">
        <f t="shared" si="8"/>
        <v>199</v>
      </c>
      <c r="C100" s="8">
        <f t="shared" si="9"/>
        <v>160</v>
      </c>
      <c r="D100" s="15">
        <v>160</v>
      </c>
      <c r="E100" s="15"/>
      <c r="F100" s="15">
        <v>0</v>
      </c>
      <c r="G100" s="8">
        <f t="shared" si="10"/>
        <v>39</v>
      </c>
      <c r="H100" s="18">
        <f>SUM(H101:H103)</f>
        <v>23</v>
      </c>
      <c r="I100" s="15">
        <v>16</v>
      </c>
      <c r="J100" s="9">
        <f t="shared" si="11"/>
        <v>0</v>
      </c>
      <c r="K100" s="15">
        <v>0</v>
      </c>
      <c r="L100" s="18">
        <f>SUM(L101:L103)</f>
        <v>0</v>
      </c>
      <c r="M100" s="15">
        <v>0</v>
      </c>
      <c r="N100" s="15">
        <v>0</v>
      </c>
      <c r="O100" s="15">
        <v>0</v>
      </c>
    </row>
    <row r="101" spans="1:15" s="20" customFormat="1" ht="18" customHeight="1">
      <c r="A101" s="19" t="s">
        <v>146</v>
      </c>
      <c r="B101" s="8">
        <f t="shared" si="8"/>
        <v>180</v>
      </c>
      <c r="C101" s="8">
        <f t="shared" si="9"/>
        <v>160</v>
      </c>
      <c r="D101" s="15">
        <v>160</v>
      </c>
      <c r="E101" s="15"/>
      <c r="F101" s="15">
        <v>0</v>
      </c>
      <c r="G101" s="8">
        <f t="shared" si="10"/>
        <v>20</v>
      </c>
      <c r="H101" s="16">
        <v>14</v>
      </c>
      <c r="I101" s="15">
        <v>6</v>
      </c>
      <c r="J101" s="9">
        <f t="shared" si="11"/>
        <v>0</v>
      </c>
      <c r="K101" s="16"/>
      <c r="L101" s="16"/>
      <c r="M101" s="16"/>
      <c r="N101" s="16"/>
      <c r="O101" s="16"/>
    </row>
    <row r="102" spans="1:15" s="20" customFormat="1" ht="18" customHeight="1">
      <c r="A102" s="19" t="s">
        <v>46</v>
      </c>
      <c r="B102" s="8">
        <f t="shared" si="8"/>
        <v>11</v>
      </c>
      <c r="C102" s="8">
        <f t="shared" si="9"/>
        <v>0</v>
      </c>
      <c r="D102" s="15">
        <v>0</v>
      </c>
      <c r="E102" s="15"/>
      <c r="F102" s="15">
        <v>0</v>
      </c>
      <c r="G102" s="8">
        <f t="shared" si="10"/>
        <v>11</v>
      </c>
      <c r="H102" s="16">
        <v>5</v>
      </c>
      <c r="I102" s="15">
        <v>6</v>
      </c>
      <c r="J102" s="9">
        <f t="shared" si="11"/>
        <v>0</v>
      </c>
      <c r="K102" s="16"/>
      <c r="L102" s="16"/>
      <c r="M102" s="16"/>
      <c r="N102" s="16"/>
      <c r="O102" s="16"/>
    </row>
    <row r="103" spans="1:15" s="20" customFormat="1" ht="18" customHeight="1">
      <c r="A103" s="19" t="s">
        <v>147</v>
      </c>
      <c r="B103" s="8">
        <f aca="true" t="shared" si="12" ref="B103:B134">C103+F103+G103+J103+N103+O103</f>
        <v>8</v>
      </c>
      <c r="C103" s="8">
        <f t="shared" si="9"/>
        <v>0</v>
      </c>
      <c r="D103" s="15">
        <v>0</v>
      </c>
      <c r="E103" s="15"/>
      <c r="F103" s="15">
        <v>0</v>
      </c>
      <c r="G103" s="8">
        <f t="shared" si="10"/>
        <v>8</v>
      </c>
      <c r="H103" s="16">
        <v>4</v>
      </c>
      <c r="I103" s="15">
        <v>4</v>
      </c>
      <c r="J103" s="9">
        <f t="shared" si="11"/>
        <v>0</v>
      </c>
      <c r="K103" s="16"/>
      <c r="L103" s="16"/>
      <c r="M103" s="16"/>
      <c r="N103" s="16"/>
      <c r="O103" s="16"/>
    </row>
    <row r="104" spans="1:15" s="17" customFormat="1" ht="18" customHeight="1">
      <c r="A104" s="7" t="s">
        <v>47</v>
      </c>
      <c r="B104" s="8">
        <f t="shared" si="12"/>
        <v>198</v>
      </c>
      <c r="C104" s="8">
        <f t="shared" si="9"/>
        <v>55</v>
      </c>
      <c r="D104" s="15">
        <v>54.6</v>
      </c>
      <c r="E104" s="15"/>
      <c r="F104" s="15">
        <v>0</v>
      </c>
      <c r="G104" s="8">
        <f t="shared" si="10"/>
        <v>143</v>
      </c>
      <c r="H104" s="18">
        <f>SUM(H105:H106)</f>
        <v>84</v>
      </c>
      <c r="I104" s="15">
        <v>59</v>
      </c>
      <c r="J104" s="9">
        <f t="shared" si="11"/>
        <v>0</v>
      </c>
      <c r="K104" s="15">
        <v>0</v>
      </c>
      <c r="L104" s="18">
        <f>SUM(L105:L106)</f>
        <v>0</v>
      </c>
      <c r="M104" s="15">
        <v>0</v>
      </c>
      <c r="N104" s="15">
        <v>0</v>
      </c>
      <c r="O104" s="15">
        <v>0</v>
      </c>
    </row>
    <row r="105" spans="1:15" s="20" customFormat="1" ht="18" customHeight="1">
      <c r="A105" s="19" t="s">
        <v>148</v>
      </c>
      <c r="B105" s="8">
        <f t="shared" si="12"/>
        <v>105</v>
      </c>
      <c r="C105" s="8">
        <f t="shared" si="9"/>
        <v>0</v>
      </c>
      <c r="D105" s="15">
        <v>0</v>
      </c>
      <c r="E105" s="15"/>
      <c r="F105" s="15">
        <v>0</v>
      </c>
      <c r="G105" s="8">
        <f t="shared" si="10"/>
        <v>105</v>
      </c>
      <c r="H105" s="16">
        <v>60</v>
      </c>
      <c r="I105" s="15">
        <v>45</v>
      </c>
      <c r="J105" s="9">
        <f t="shared" si="11"/>
        <v>0</v>
      </c>
      <c r="K105" s="16"/>
      <c r="L105" s="16"/>
      <c r="M105" s="16"/>
      <c r="N105" s="16"/>
      <c r="O105" s="16"/>
    </row>
    <row r="106" spans="1:15" s="20" customFormat="1" ht="18" customHeight="1">
      <c r="A106" s="19" t="s">
        <v>48</v>
      </c>
      <c r="B106" s="8">
        <f t="shared" si="12"/>
        <v>93</v>
      </c>
      <c r="C106" s="8">
        <f t="shared" si="9"/>
        <v>55</v>
      </c>
      <c r="D106" s="15">
        <v>54.6</v>
      </c>
      <c r="E106" s="15"/>
      <c r="F106" s="15">
        <v>0</v>
      </c>
      <c r="G106" s="8">
        <f t="shared" si="10"/>
        <v>38</v>
      </c>
      <c r="H106" s="16">
        <v>24</v>
      </c>
      <c r="I106" s="15">
        <v>14</v>
      </c>
      <c r="J106" s="9">
        <f t="shared" si="11"/>
        <v>0</v>
      </c>
      <c r="K106" s="16"/>
      <c r="L106" s="16"/>
      <c r="M106" s="16"/>
      <c r="N106" s="16"/>
      <c r="O106" s="16"/>
    </row>
    <row r="107" spans="1:15" s="21" customFormat="1" ht="18" customHeight="1">
      <c r="A107" s="7" t="s">
        <v>149</v>
      </c>
      <c r="B107" s="8">
        <f t="shared" si="12"/>
        <v>412</v>
      </c>
      <c r="C107" s="8">
        <f t="shared" si="9"/>
        <v>124</v>
      </c>
      <c r="D107" s="15">
        <v>124.4</v>
      </c>
      <c r="E107" s="15"/>
      <c r="F107" s="15">
        <v>0</v>
      </c>
      <c r="G107" s="8">
        <f t="shared" si="10"/>
        <v>258</v>
      </c>
      <c r="H107" s="15">
        <f>H108+H109+H112</f>
        <v>109</v>
      </c>
      <c r="I107" s="15">
        <v>149</v>
      </c>
      <c r="J107" s="9">
        <f t="shared" si="11"/>
        <v>29.8</v>
      </c>
      <c r="K107" s="15">
        <v>0</v>
      </c>
      <c r="L107" s="15">
        <f>L108+L109+L112</f>
        <v>0</v>
      </c>
      <c r="M107" s="15">
        <v>29.8</v>
      </c>
      <c r="N107" s="15">
        <v>0</v>
      </c>
      <c r="O107" s="15">
        <v>0</v>
      </c>
    </row>
    <row r="108" spans="1:15" s="14" customFormat="1" ht="18" customHeight="1">
      <c r="A108" s="7" t="s">
        <v>49</v>
      </c>
      <c r="B108" s="8">
        <f t="shared" si="12"/>
        <v>61</v>
      </c>
      <c r="C108" s="8">
        <f t="shared" si="9"/>
        <v>15</v>
      </c>
      <c r="D108" s="15">
        <v>15.2</v>
      </c>
      <c r="E108" s="15"/>
      <c r="F108" s="15">
        <v>0</v>
      </c>
      <c r="G108" s="8">
        <f t="shared" si="10"/>
        <v>16</v>
      </c>
      <c r="H108" s="16">
        <v>0</v>
      </c>
      <c r="I108" s="15">
        <v>16</v>
      </c>
      <c r="J108" s="9">
        <f t="shared" si="11"/>
        <v>29.8</v>
      </c>
      <c r="K108" s="16"/>
      <c r="L108" s="16"/>
      <c r="M108" s="16">
        <v>29.8</v>
      </c>
      <c r="N108" s="16"/>
      <c r="O108" s="16"/>
    </row>
    <row r="109" spans="1:15" s="14" customFormat="1" ht="18" customHeight="1">
      <c r="A109" s="7" t="s">
        <v>150</v>
      </c>
      <c r="B109" s="8">
        <f t="shared" si="12"/>
        <v>25</v>
      </c>
      <c r="C109" s="8">
        <f t="shared" si="9"/>
        <v>0</v>
      </c>
      <c r="D109" s="15">
        <v>0</v>
      </c>
      <c r="E109" s="15"/>
      <c r="F109" s="15">
        <v>0</v>
      </c>
      <c r="G109" s="8">
        <f t="shared" si="10"/>
        <v>25</v>
      </c>
      <c r="H109" s="15">
        <f>SUM(H110:H111)</f>
        <v>15</v>
      </c>
      <c r="I109" s="15">
        <v>10</v>
      </c>
      <c r="J109" s="9">
        <f t="shared" si="11"/>
        <v>0</v>
      </c>
      <c r="K109" s="15">
        <v>0</v>
      </c>
      <c r="L109" s="15">
        <f>SUM(L110:L111)</f>
        <v>0</v>
      </c>
      <c r="M109" s="15">
        <v>0</v>
      </c>
      <c r="N109" s="15">
        <v>0</v>
      </c>
      <c r="O109" s="15">
        <v>0</v>
      </c>
    </row>
    <row r="110" spans="1:15" s="20" customFormat="1" ht="18" customHeight="1">
      <c r="A110" s="19" t="s">
        <v>50</v>
      </c>
      <c r="B110" s="8">
        <f t="shared" si="12"/>
        <v>19</v>
      </c>
      <c r="C110" s="8">
        <f t="shared" si="9"/>
        <v>0</v>
      </c>
      <c r="D110" s="15">
        <v>0</v>
      </c>
      <c r="E110" s="15"/>
      <c r="F110" s="15">
        <v>0</v>
      </c>
      <c r="G110" s="8">
        <f t="shared" si="10"/>
        <v>19</v>
      </c>
      <c r="H110" s="16">
        <v>11</v>
      </c>
      <c r="I110" s="15">
        <v>8</v>
      </c>
      <c r="J110" s="9">
        <f t="shared" si="11"/>
        <v>0</v>
      </c>
      <c r="K110" s="16"/>
      <c r="L110" s="16"/>
      <c r="M110" s="16"/>
      <c r="N110" s="16"/>
      <c r="O110" s="16"/>
    </row>
    <row r="111" spans="1:15" s="20" customFormat="1" ht="18" customHeight="1">
      <c r="A111" s="19" t="s">
        <v>151</v>
      </c>
      <c r="B111" s="8">
        <f t="shared" si="12"/>
        <v>6</v>
      </c>
      <c r="C111" s="8">
        <f t="shared" si="9"/>
        <v>0</v>
      </c>
      <c r="D111" s="15">
        <v>0</v>
      </c>
      <c r="E111" s="15"/>
      <c r="F111" s="15">
        <v>0</v>
      </c>
      <c r="G111" s="8">
        <f t="shared" si="10"/>
        <v>6</v>
      </c>
      <c r="H111" s="16">
        <v>4</v>
      </c>
      <c r="I111" s="15">
        <v>2</v>
      </c>
      <c r="J111" s="9">
        <f t="shared" si="11"/>
        <v>0</v>
      </c>
      <c r="K111" s="16"/>
      <c r="L111" s="16"/>
      <c r="M111" s="16"/>
      <c r="N111" s="16"/>
      <c r="O111" s="16"/>
    </row>
    <row r="112" spans="1:15" s="17" customFormat="1" ht="18" customHeight="1">
      <c r="A112" s="7" t="s">
        <v>51</v>
      </c>
      <c r="B112" s="8">
        <f t="shared" si="12"/>
        <v>326</v>
      </c>
      <c r="C112" s="8">
        <f t="shared" si="9"/>
        <v>109</v>
      </c>
      <c r="D112" s="15">
        <v>109.2</v>
      </c>
      <c r="E112" s="15"/>
      <c r="F112" s="15">
        <v>0</v>
      </c>
      <c r="G112" s="8">
        <f t="shared" si="10"/>
        <v>217</v>
      </c>
      <c r="H112" s="18">
        <f>SUM(H113:H117)</f>
        <v>94</v>
      </c>
      <c r="I112" s="15">
        <v>123</v>
      </c>
      <c r="J112" s="9">
        <f t="shared" si="11"/>
        <v>0</v>
      </c>
      <c r="K112" s="15">
        <v>0</v>
      </c>
      <c r="L112" s="18">
        <f>SUM(L113:L117)</f>
        <v>0</v>
      </c>
      <c r="M112" s="15">
        <v>0</v>
      </c>
      <c r="N112" s="15">
        <v>0</v>
      </c>
      <c r="O112" s="15">
        <v>0</v>
      </c>
    </row>
    <row r="113" spans="1:15" s="20" customFormat="1" ht="18" customHeight="1">
      <c r="A113" s="19" t="s">
        <v>152</v>
      </c>
      <c r="B113" s="8">
        <f t="shared" si="12"/>
        <v>51</v>
      </c>
      <c r="C113" s="8">
        <f t="shared" si="9"/>
        <v>0</v>
      </c>
      <c r="D113" s="15">
        <v>0</v>
      </c>
      <c r="E113" s="15"/>
      <c r="F113" s="15">
        <v>0</v>
      </c>
      <c r="G113" s="8">
        <f t="shared" si="10"/>
        <v>51</v>
      </c>
      <c r="H113" s="16">
        <v>31</v>
      </c>
      <c r="I113" s="15">
        <v>20</v>
      </c>
      <c r="J113" s="9">
        <f t="shared" si="11"/>
        <v>0</v>
      </c>
      <c r="K113" s="16"/>
      <c r="L113" s="16"/>
      <c r="M113" s="16"/>
      <c r="N113" s="16"/>
      <c r="O113" s="16"/>
    </row>
    <row r="114" spans="1:15" s="20" customFormat="1" ht="18" customHeight="1">
      <c r="A114" s="19" t="s">
        <v>52</v>
      </c>
      <c r="B114" s="8">
        <f t="shared" si="12"/>
        <v>77</v>
      </c>
      <c r="C114" s="8">
        <f t="shared" si="9"/>
        <v>55</v>
      </c>
      <c r="D114" s="15">
        <v>54.6</v>
      </c>
      <c r="E114" s="15"/>
      <c r="F114" s="15">
        <v>0</v>
      </c>
      <c r="G114" s="8">
        <f t="shared" si="10"/>
        <v>22</v>
      </c>
      <c r="H114" s="16">
        <v>7</v>
      </c>
      <c r="I114" s="15">
        <v>15</v>
      </c>
      <c r="J114" s="9">
        <f t="shared" si="11"/>
        <v>0</v>
      </c>
      <c r="K114" s="16"/>
      <c r="L114" s="16"/>
      <c r="M114" s="16"/>
      <c r="N114" s="16"/>
      <c r="O114" s="16"/>
    </row>
    <row r="115" spans="1:15" s="20" customFormat="1" ht="18" customHeight="1">
      <c r="A115" s="19" t="s">
        <v>153</v>
      </c>
      <c r="B115" s="8">
        <f t="shared" si="12"/>
        <v>119</v>
      </c>
      <c r="C115" s="8">
        <f t="shared" si="9"/>
        <v>55</v>
      </c>
      <c r="D115" s="15">
        <v>54.6</v>
      </c>
      <c r="E115" s="15"/>
      <c r="F115" s="15">
        <v>0</v>
      </c>
      <c r="G115" s="8">
        <f t="shared" si="10"/>
        <v>64</v>
      </c>
      <c r="H115" s="16">
        <v>34</v>
      </c>
      <c r="I115" s="15">
        <v>30</v>
      </c>
      <c r="J115" s="9">
        <f t="shared" si="11"/>
        <v>0</v>
      </c>
      <c r="K115" s="16"/>
      <c r="L115" s="16"/>
      <c r="M115" s="16"/>
      <c r="N115" s="16"/>
      <c r="O115" s="16"/>
    </row>
    <row r="116" spans="1:15" s="20" customFormat="1" ht="18" customHeight="1">
      <c r="A116" s="19" t="s">
        <v>53</v>
      </c>
      <c r="B116" s="8">
        <f t="shared" si="12"/>
        <v>69</v>
      </c>
      <c r="C116" s="8">
        <f t="shared" si="9"/>
        <v>0</v>
      </c>
      <c r="D116" s="15">
        <v>0</v>
      </c>
      <c r="E116" s="15"/>
      <c r="F116" s="15">
        <v>0</v>
      </c>
      <c r="G116" s="8">
        <f t="shared" si="10"/>
        <v>69</v>
      </c>
      <c r="H116" s="16">
        <v>15</v>
      </c>
      <c r="I116" s="15">
        <v>54</v>
      </c>
      <c r="J116" s="9">
        <f t="shared" si="11"/>
        <v>0</v>
      </c>
      <c r="K116" s="16"/>
      <c r="L116" s="16"/>
      <c r="M116" s="16"/>
      <c r="N116" s="16"/>
      <c r="O116" s="16"/>
    </row>
    <row r="117" spans="1:15" s="20" customFormat="1" ht="18" customHeight="1">
      <c r="A117" s="19" t="s">
        <v>154</v>
      </c>
      <c r="B117" s="8">
        <f t="shared" si="12"/>
        <v>11</v>
      </c>
      <c r="C117" s="8">
        <f t="shared" si="9"/>
        <v>0</v>
      </c>
      <c r="D117" s="15">
        <v>0</v>
      </c>
      <c r="E117" s="15"/>
      <c r="F117" s="15">
        <v>0</v>
      </c>
      <c r="G117" s="8">
        <f t="shared" si="10"/>
        <v>11</v>
      </c>
      <c r="H117" s="16">
        <v>7</v>
      </c>
      <c r="I117" s="15">
        <v>4</v>
      </c>
      <c r="J117" s="9">
        <f t="shared" si="11"/>
        <v>0</v>
      </c>
      <c r="K117" s="16"/>
      <c r="L117" s="16"/>
      <c r="M117" s="16"/>
      <c r="N117" s="16"/>
      <c r="O117" s="16"/>
    </row>
    <row r="118" spans="1:15" s="17" customFormat="1" ht="18" customHeight="1">
      <c r="A118" s="7" t="s">
        <v>54</v>
      </c>
      <c r="B118" s="8">
        <f t="shared" si="12"/>
        <v>404</v>
      </c>
      <c r="C118" s="8">
        <f t="shared" si="9"/>
        <v>116</v>
      </c>
      <c r="D118" s="15">
        <v>115.5</v>
      </c>
      <c r="E118" s="15"/>
      <c r="F118" s="15">
        <v>46</v>
      </c>
      <c r="G118" s="8">
        <f t="shared" si="10"/>
        <v>47</v>
      </c>
      <c r="H118" s="18">
        <f>H119+H120+H123</f>
        <v>29</v>
      </c>
      <c r="I118" s="15">
        <v>18</v>
      </c>
      <c r="J118" s="9">
        <f t="shared" si="11"/>
        <v>149.2</v>
      </c>
      <c r="K118" s="15">
        <v>134.9</v>
      </c>
      <c r="L118" s="18">
        <f>L119+L120+L123</f>
        <v>0</v>
      </c>
      <c r="M118" s="15">
        <v>14.3</v>
      </c>
      <c r="N118" s="15">
        <v>22</v>
      </c>
      <c r="O118" s="15">
        <v>24</v>
      </c>
    </row>
    <row r="119" spans="1:15" s="21" customFormat="1" ht="18" customHeight="1">
      <c r="A119" s="7" t="s">
        <v>155</v>
      </c>
      <c r="B119" s="8">
        <f t="shared" si="12"/>
        <v>66</v>
      </c>
      <c r="C119" s="8">
        <f t="shared" si="9"/>
        <v>6</v>
      </c>
      <c r="D119" s="15">
        <v>6.3</v>
      </c>
      <c r="E119" s="15"/>
      <c r="F119" s="15">
        <v>46</v>
      </c>
      <c r="G119" s="8">
        <f t="shared" si="10"/>
        <v>0</v>
      </c>
      <c r="H119" s="16">
        <v>0</v>
      </c>
      <c r="I119" s="15">
        <v>0</v>
      </c>
      <c r="J119" s="9">
        <f t="shared" si="11"/>
        <v>14.3</v>
      </c>
      <c r="K119" s="16"/>
      <c r="L119" s="16"/>
      <c r="M119" s="16">
        <v>14.3</v>
      </c>
      <c r="N119" s="16"/>
      <c r="O119" s="16"/>
    </row>
    <row r="120" spans="1:15" s="21" customFormat="1" ht="18" customHeight="1">
      <c r="A120" s="7" t="s">
        <v>55</v>
      </c>
      <c r="B120" s="8">
        <f t="shared" si="12"/>
        <v>75</v>
      </c>
      <c r="C120" s="8">
        <f t="shared" si="9"/>
        <v>55</v>
      </c>
      <c r="D120" s="15">
        <v>54.6</v>
      </c>
      <c r="E120" s="15"/>
      <c r="F120" s="15">
        <v>0</v>
      </c>
      <c r="G120" s="8">
        <f t="shared" si="10"/>
        <v>20</v>
      </c>
      <c r="H120" s="15">
        <f>SUM(H121:H122)</f>
        <v>12</v>
      </c>
      <c r="I120" s="15">
        <v>8</v>
      </c>
      <c r="J120" s="9">
        <f t="shared" si="11"/>
        <v>0</v>
      </c>
      <c r="K120" s="15">
        <v>0</v>
      </c>
      <c r="L120" s="15">
        <f>SUM(L121:L122)</f>
        <v>0</v>
      </c>
      <c r="M120" s="15"/>
      <c r="N120" s="15">
        <v>0</v>
      </c>
      <c r="O120" s="15">
        <v>0</v>
      </c>
    </row>
    <row r="121" spans="1:15" s="20" customFormat="1" ht="18" customHeight="1">
      <c r="A121" s="19" t="s">
        <v>156</v>
      </c>
      <c r="B121" s="8">
        <f t="shared" si="12"/>
        <v>10</v>
      </c>
      <c r="C121" s="8">
        <f t="shared" si="9"/>
        <v>0</v>
      </c>
      <c r="D121" s="15">
        <v>0</v>
      </c>
      <c r="E121" s="15"/>
      <c r="F121" s="15">
        <v>0</v>
      </c>
      <c r="G121" s="8">
        <f t="shared" si="10"/>
        <v>10</v>
      </c>
      <c r="H121" s="16">
        <v>6</v>
      </c>
      <c r="I121" s="15">
        <v>4</v>
      </c>
      <c r="J121" s="9">
        <f t="shared" si="11"/>
        <v>0</v>
      </c>
      <c r="K121" s="16"/>
      <c r="L121" s="16"/>
      <c r="M121" s="16"/>
      <c r="N121" s="16"/>
      <c r="O121" s="16"/>
    </row>
    <row r="122" spans="1:15" s="20" customFormat="1" ht="18" customHeight="1">
      <c r="A122" s="19" t="s">
        <v>56</v>
      </c>
      <c r="B122" s="8">
        <f t="shared" si="12"/>
        <v>65</v>
      </c>
      <c r="C122" s="8">
        <f t="shared" si="9"/>
        <v>55</v>
      </c>
      <c r="D122" s="15">
        <v>54.6</v>
      </c>
      <c r="E122" s="15"/>
      <c r="F122" s="15">
        <v>0</v>
      </c>
      <c r="G122" s="8">
        <f t="shared" si="10"/>
        <v>10</v>
      </c>
      <c r="H122" s="16">
        <v>6</v>
      </c>
      <c r="I122" s="15">
        <v>4</v>
      </c>
      <c r="J122" s="9">
        <f t="shared" si="11"/>
        <v>0</v>
      </c>
      <c r="K122" s="16"/>
      <c r="L122" s="16"/>
      <c r="M122" s="16"/>
      <c r="N122" s="16"/>
      <c r="O122" s="16"/>
    </row>
    <row r="123" spans="1:15" s="17" customFormat="1" ht="18" customHeight="1">
      <c r="A123" s="7" t="s">
        <v>157</v>
      </c>
      <c r="B123" s="8">
        <f t="shared" si="12"/>
        <v>263</v>
      </c>
      <c r="C123" s="8">
        <f t="shared" si="9"/>
        <v>55</v>
      </c>
      <c r="D123" s="15">
        <v>54.6</v>
      </c>
      <c r="E123" s="15"/>
      <c r="F123" s="15">
        <v>0</v>
      </c>
      <c r="G123" s="8">
        <f t="shared" si="10"/>
        <v>27</v>
      </c>
      <c r="H123" s="18">
        <f>SUM(H124:H126)</f>
        <v>17</v>
      </c>
      <c r="I123" s="15">
        <v>10</v>
      </c>
      <c r="J123" s="9">
        <f t="shared" si="11"/>
        <v>134.9</v>
      </c>
      <c r="K123" s="15">
        <v>134.9</v>
      </c>
      <c r="L123" s="18">
        <f>SUM(L124:L126)</f>
        <v>0</v>
      </c>
      <c r="M123" s="15">
        <v>0</v>
      </c>
      <c r="N123" s="15">
        <v>22</v>
      </c>
      <c r="O123" s="15">
        <v>24</v>
      </c>
    </row>
    <row r="124" spans="1:15" s="20" customFormat="1" ht="18" customHeight="1">
      <c r="A124" s="19" t="s">
        <v>57</v>
      </c>
      <c r="B124" s="8">
        <f t="shared" si="12"/>
        <v>60</v>
      </c>
      <c r="C124" s="8">
        <f t="shared" si="9"/>
        <v>0</v>
      </c>
      <c r="D124" s="15">
        <v>0</v>
      </c>
      <c r="E124" s="15"/>
      <c r="F124" s="15">
        <v>0</v>
      </c>
      <c r="G124" s="8">
        <f t="shared" si="10"/>
        <v>14</v>
      </c>
      <c r="H124" s="16">
        <v>9</v>
      </c>
      <c r="I124" s="15">
        <v>5</v>
      </c>
      <c r="J124" s="9">
        <f t="shared" si="11"/>
        <v>0</v>
      </c>
      <c r="K124" s="16"/>
      <c r="L124" s="16"/>
      <c r="M124" s="16"/>
      <c r="N124" s="16">
        <v>22</v>
      </c>
      <c r="O124" s="16">
        <v>24</v>
      </c>
    </row>
    <row r="125" spans="1:15" s="20" customFormat="1" ht="18" customHeight="1">
      <c r="A125" s="19" t="s">
        <v>158</v>
      </c>
      <c r="B125" s="8">
        <f t="shared" si="12"/>
        <v>144</v>
      </c>
      <c r="C125" s="8">
        <f t="shared" si="9"/>
        <v>0</v>
      </c>
      <c r="D125" s="15">
        <v>0</v>
      </c>
      <c r="E125" s="15"/>
      <c r="F125" s="15">
        <v>0</v>
      </c>
      <c r="G125" s="8">
        <f t="shared" si="10"/>
        <v>9</v>
      </c>
      <c r="H125" s="16">
        <v>6</v>
      </c>
      <c r="I125" s="15">
        <v>3</v>
      </c>
      <c r="J125" s="9">
        <f t="shared" si="11"/>
        <v>134.9</v>
      </c>
      <c r="K125" s="16">
        <v>134.9</v>
      </c>
      <c r="L125" s="16"/>
      <c r="M125" s="16"/>
      <c r="N125" s="16"/>
      <c r="O125" s="16"/>
    </row>
    <row r="126" spans="1:15" s="20" customFormat="1" ht="18" customHeight="1">
      <c r="A126" s="19" t="s">
        <v>58</v>
      </c>
      <c r="B126" s="8">
        <f t="shared" si="12"/>
        <v>59</v>
      </c>
      <c r="C126" s="8">
        <f t="shared" si="9"/>
        <v>55</v>
      </c>
      <c r="D126" s="15">
        <v>54.6</v>
      </c>
      <c r="E126" s="15"/>
      <c r="F126" s="15">
        <v>0</v>
      </c>
      <c r="G126" s="8">
        <f t="shared" si="10"/>
        <v>4</v>
      </c>
      <c r="H126" s="16">
        <v>2</v>
      </c>
      <c r="I126" s="15">
        <v>2</v>
      </c>
      <c r="J126" s="9">
        <f t="shared" si="11"/>
        <v>0</v>
      </c>
      <c r="K126" s="16"/>
      <c r="L126" s="16"/>
      <c r="M126" s="16"/>
      <c r="N126" s="16"/>
      <c r="O126" s="16"/>
    </row>
    <row r="127" spans="1:15" s="17" customFormat="1" ht="18" customHeight="1">
      <c r="A127" s="7" t="s">
        <v>159</v>
      </c>
      <c r="B127" s="8">
        <f t="shared" si="12"/>
        <v>698</v>
      </c>
      <c r="C127" s="8">
        <f t="shared" si="9"/>
        <v>130</v>
      </c>
      <c r="D127" s="15">
        <v>129.6</v>
      </c>
      <c r="E127" s="15"/>
      <c r="F127" s="15">
        <v>0</v>
      </c>
      <c r="G127" s="8">
        <f t="shared" si="10"/>
        <v>102</v>
      </c>
      <c r="H127" s="18">
        <f>H128+H129+H132</f>
        <v>63</v>
      </c>
      <c r="I127" s="15">
        <v>39</v>
      </c>
      <c r="J127" s="9">
        <f t="shared" si="11"/>
        <v>168.9</v>
      </c>
      <c r="K127" s="15">
        <v>134.9</v>
      </c>
      <c r="L127" s="18">
        <f>L128+L129+L132</f>
        <v>0</v>
      </c>
      <c r="M127" s="15">
        <v>34</v>
      </c>
      <c r="N127" s="15">
        <v>128</v>
      </c>
      <c r="O127" s="15">
        <v>169</v>
      </c>
    </row>
    <row r="128" spans="1:15" s="21" customFormat="1" ht="18" customHeight="1">
      <c r="A128" s="7" t="s">
        <v>59</v>
      </c>
      <c r="B128" s="8">
        <f t="shared" si="12"/>
        <v>61</v>
      </c>
      <c r="C128" s="8">
        <f t="shared" si="9"/>
        <v>20</v>
      </c>
      <c r="D128" s="15">
        <v>20.4</v>
      </c>
      <c r="E128" s="15"/>
      <c r="F128" s="15">
        <v>0</v>
      </c>
      <c r="G128" s="8">
        <f t="shared" si="10"/>
        <v>7</v>
      </c>
      <c r="H128" s="16">
        <v>2</v>
      </c>
      <c r="I128" s="15">
        <v>5</v>
      </c>
      <c r="J128" s="9">
        <f t="shared" si="11"/>
        <v>34</v>
      </c>
      <c r="K128" s="16"/>
      <c r="L128" s="16"/>
      <c r="M128" s="16">
        <v>34</v>
      </c>
      <c r="N128" s="16"/>
      <c r="O128" s="16"/>
    </row>
    <row r="129" spans="1:15" s="21" customFormat="1" ht="18" customHeight="1">
      <c r="A129" s="7" t="s">
        <v>160</v>
      </c>
      <c r="B129" s="8">
        <f t="shared" si="12"/>
        <v>64</v>
      </c>
      <c r="C129" s="8">
        <f t="shared" si="9"/>
        <v>55</v>
      </c>
      <c r="D129" s="15">
        <v>54.6</v>
      </c>
      <c r="E129" s="15"/>
      <c r="F129" s="15">
        <v>0</v>
      </c>
      <c r="G129" s="8">
        <f t="shared" si="10"/>
        <v>9</v>
      </c>
      <c r="H129" s="15">
        <f>SUM(H130:H131)</f>
        <v>4</v>
      </c>
      <c r="I129" s="15">
        <v>5</v>
      </c>
      <c r="J129" s="9">
        <f t="shared" si="11"/>
        <v>0</v>
      </c>
      <c r="K129" s="15">
        <v>0</v>
      </c>
      <c r="L129" s="15">
        <f>SUM(L130:L131)</f>
        <v>0</v>
      </c>
      <c r="M129" s="15"/>
      <c r="N129" s="15">
        <v>0</v>
      </c>
      <c r="O129" s="15">
        <v>0</v>
      </c>
    </row>
    <row r="130" spans="1:15" s="20" customFormat="1" ht="18" customHeight="1">
      <c r="A130" s="19" t="s">
        <v>60</v>
      </c>
      <c r="B130" s="8">
        <f t="shared" si="12"/>
        <v>3</v>
      </c>
      <c r="C130" s="8">
        <f t="shared" si="9"/>
        <v>0</v>
      </c>
      <c r="D130" s="15">
        <v>0</v>
      </c>
      <c r="E130" s="15"/>
      <c r="F130" s="15">
        <v>0</v>
      </c>
      <c r="G130" s="8">
        <f t="shared" si="10"/>
        <v>3</v>
      </c>
      <c r="H130" s="16">
        <v>1</v>
      </c>
      <c r="I130" s="15">
        <v>2</v>
      </c>
      <c r="J130" s="9">
        <f t="shared" si="11"/>
        <v>0</v>
      </c>
      <c r="K130" s="16"/>
      <c r="L130" s="16"/>
      <c r="M130" s="16"/>
      <c r="N130" s="16"/>
      <c r="O130" s="16"/>
    </row>
    <row r="131" spans="1:15" s="20" customFormat="1" ht="18" customHeight="1">
      <c r="A131" s="19" t="s">
        <v>161</v>
      </c>
      <c r="B131" s="8">
        <f t="shared" si="12"/>
        <v>61</v>
      </c>
      <c r="C131" s="8">
        <f t="shared" si="9"/>
        <v>55</v>
      </c>
      <c r="D131" s="15">
        <v>54.6</v>
      </c>
      <c r="E131" s="15"/>
      <c r="F131" s="15">
        <v>0</v>
      </c>
      <c r="G131" s="8">
        <f t="shared" si="10"/>
        <v>6</v>
      </c>
      <c r="H131" s="16">
        <v>3</v>
      </c>
      <c r="I131" s="15">
        <v>3</v>
      </c>
      <c r="J131" s="9">
        <f t="shared" si="11"/>
        <v>0</v>
      </c>
      <c r="K131" s="16"/>
      <c r="L131" s="16"/>
      <c r="M131" s="16"/>
      <c r="N131" s="16"/>
      <c r="O131" s="16"/>
    </row>
    <row r="132" spans="1:15" s="14" customFormat="1" ht="18" customHeight="1">
      <c r="A132" s="7" t="s">
        <v>61</v>
      </c>
      <c r="B132" s="8">
        <f t="shared" si="12"/>
        <v>573</v>
      </c>
      <c r="C132" s="8">
        <f t="shared" si="9"/>
        <v>55</v>
      </c>
      <c r="D132" s="15">
        <v>54.6</v>
      </c>
      <c r="E132" s="15"/>
      <c r="F132" s="15">
        <v>0</v>
      </c>
      <c r="G132" s="8">
        <f t="shared" si="10"/>
        <v>86</v>
      </c>
      <c r="H132" s="15">
        <f>SUM(H133:H142)</f>
        <v>57</v>
      </c>
      <c r="I132" s="15">
        <v>29</v>
      </c>
      <c r="J132" s="9">
        <f t="shared" si="11"/>
        <v>134.9</v>
      </c>
      <c r="K132" s="15">
        <v>134.9</v>
      </c>
      <c r="L132" s="15">
        <f>SUM(L133:L142)</f>
        <v>0</v>
      </c>
      <c r="M132" s="15">
        <v>0</v>
      </c>
      <c r="N132" s="15">
        <v>128</v>
      </c>
      <c r="O132" s="15">
        <v>169</v>
      </c>
    </row>
    <row r="133" spans="1:15" s="20" customFormat="1" ht="18" customHeight="1">
      <c r="A133" s="19" t="s">
        <v>162</v>
      </c>
      <c r="B133" s="8">
        <f t="shared" si="12"/>
        <v>11</v>
      </c>
      <c r="C133" s="8">
        <f t="shared" si="9"/>
        <v>0</v>
      </c>
      <c r="D133" s="15">
        <v>0</v>
      </c>
      <c r="E133" s="15"/>
      <c r="F133" s="15">
        <v>0</v>
      </c>
      <c r="G133" s="8">
        <f t="shared" si="10"/>
        <v>11</v>
      </c>
      <c r="H133" s="16">
        <v>5</v>
      </c>
      <c r="I133" s="15">
        <v>6</v>
      </c>
      <c r="J133" s="9">
        <f t="shared" si="11"/>
        <v>0</v>
      </c>
      <c r="K133" s="16"/>
      <c r="L133" s="16"/>
      <c r="M133" s="16"/>
      <c r="N133" s="16"/>
      <c r="O133" s="16"/>
    </row>
    <row r="134" spans="1:15" s="20" customFormat="1" ht="18" customHeight="1">
      <c r="A134" s="19" t="s">
        <v>86</v>
      </c>
      <c r="B134" s="8">
        <f t="shared" si="12"/>
        <v>7</v>
      </c>
      <c r="C134" s="8">
        <f t="shared" si="9"/>
        <v>0</v>
      </c>
      <c r="D134" s="15">
        <v>0</v>
      </c>
      <c r="E134" s="15"/>
      <c r="F134" s="15">
        <v>0</v>
      </c>
      <c r="G134" s="8">
        <f t="shared" si="10"/>
        <v>7</v>
      </c>
      <c r="H134" s="16">
        <v>5</v>
      </c>
      <c r="I134" s="15">
        <v>2</v>
      </c>
      <c r="J134" s="9">
        <f t="shared" si="11"/>
        <v>0</v>
      </c>
      <c r="K134" s="16"/>
      <c r="L134" s="16"/>
      <c r="M134" s="16"/>
      <c r="N134" s="16"/>
      <c r="O134" s="16"/>
    </row>
    <row r="135" spans="1:15" s="20" customFormat="1" ht="18" customHeight="1">
      <c r="A135" s="19" t="s">
        <v>163</v>
      </c>
      <c r="B135" s="8">
        <f aca="true" t="shared" si="13" ref="B135:B166">C135+F135+G135+J135+N135+O135</f>
        <v>53</v>
      </c>
      <c r="C135" s="8">
        <f t="shared" si="9"/>
        <v>0</v>
      </c>
      <c r="D135" s="15">
        <v>0</v>
      </c>
      <c r="E135" s="15"/>
      <c r="F135" s="15">
        <v>0</v>
      </c>
      <c r="G135" s="8">
        <f t="shared" si="10"/>
        <v>7</v>
      </c>
      <c r="H135" s="16">
        <v>4</v>
      </c>
      <c r="I135" s="15">
        <v>3</v>
      </c>
      <c r="J135" s="9">
        <f t="shared" si="11"/>
        <v>0</v>
      </c>
      <c r="K135" s="16"/>
      <c r="L135" s="16"/>
      <c r="M135" s="16"/>
      <c r="N135" s="16">
        <v>22</v>
      </c>
      <c r="O135" s="16">
        <v>24</v>
      </c>
    </row>
    <row r="136" spans="1:15" s="20" customFormat="1" ht="18" customHeight="1">
      <c r="A136" s="19" t="s">
        <v>62</v>
      </c>
      <c r="B136" s="8">
        <f t="shared" si="13"/>
        <v>77</v>
      </c>
      <c r="C136" s="8">
        <f aca="true" t="shared" si="14" ref="C136:C178">D136+E136</f>
        <v>0</v>
      </c>
      <c r="D136" s="15">
        <v>0</v>
      </c>
      <c r="E136" s="15"/>
      <c r="F136" s="15">
        <v>0</v>
      </c>
      <c r="G136" s="8">
        <f aca="true" t="shared" si="15" ref="G136:G178">H136+I136</f>
        <v>13</v>
      </c>
      <c r="H136" s="16">
        <v>9</v>
      </c>
      <c r="I136" s="15">
        <v>4</v>
      </c>
      <c r="J136" s="9">
        <f aca="true" t="shared" si="16" ref="J136:J178">K136+L136+M136</f>
        <v>0</v>
      </c>
      <c r="K136" s="16"/>
      <c r="L136" s="16"/>
      <c r="M136" s="16"/>
      <c r="N136" s="16">
        <v>40</v>
      </c>
      <c r="O136" s="16">
        <v>24</v>
      </c>
    </row>
    <row r="137" spans="1:15" s="20" customFormat="1" ht="18" customHeight="1">
      <c r="A137" s="19" t="s">
        <v>164</v>
      </c>
      <c r="B137" s="8">
        <f t="shared" si="13"/>
        <v>42</v>
      </c>
      <c r="C137" s="8">
        <f t="shared" si="14"/>
        <v>0</v>
      </c>
      <c r="D137" s="15">
        <v>0</v>
      </c>
      <c r="E137" s="15"/>
      <c r="F137" s="15">
        <v>0</v>
      </c>
      <c r="G137" s="8">
        <f t="shared" si="15"/>
        <v>6</v>
      </c>
      <c r="H137" s="16">
        <v>4</v>
      </c>
      <c r="I137" s="15">
        <v>2</v>
      </c>
      <c r="J137" s="9">
        <f t="shared" si="16"/>
        <v>0</v>
      </c>
      <c r="K137" s="16"/>
      <c r="L137" s="16"/>
      <c r="M137" s="16"/>
      <c r="N137" s="16">
        <v>12</v>
      </c>
      <c r="O137" s="16">
        <v>24</v>
      </c>
    </row>
    <row r="138" spans="1:15" s="20" customFormat="1" ht="18" customHeight="1">
      <c r="A138" s="19" t="s">
        <v>63</v>
      </c>
      <c r="B138" s="8">
        <f t="shared" si="13"/>
        <v>44</v>
      </c>
      <c r="C138" s="8">
        <f t="shared" si="14"/>
        <v>0</v>
      </c>
      <c r="D138" s="15">
        <v>0</v>
      </c>
      <c r="E138" s="15"/>
      <c r="F138" s="15">
        <v>0</v>
      </c>
      <c r="G138" s="8">
        <f t="shared" si="15"/>
        <v>7</v>
      </c>
      <c r="H138" s="16">
        <v>5</v>
      </c>
      <c r="I138" s="15">
        <v>2</v>
      </c>
      <c r="J138" s="9">
        <f t="shared" si="16"/>
        <v>0</v>
      </c>
      <c r="K138" s="16"/>
      <c r="L138" s="16"/>
      <c r="M138" s="16"/>
      <c r="N138" s="16">
        <v>13</v>
      </c>
      <c r="O138" s="16">
        <v>24</v>
      </c>
    </row>
    <row r="139" spans="1:15" s="20" customFormat="1" ht="18" customHeight="1">
      <c r="A139" s="19" t="s">
        <v>165</v>
      </c>
      <c r="B139" s="8">
        <f t="shared" si="13"/>
        <v>180</v>
      </c>
      <c r="C139" s="8">
        <f t="shared" si="14"/>
        <v>0</v>
      </c>
      <c r="D139" s="15">
        <v>0</v>
      </c>
      <c r="E139" s="15"/>
      <c r="F139" s="15">
        <v>0</v>
      </c>
      <c r="G139" s="8">
        <f t="shared" si="15"/>
        <v>12</v>
      </c>
      <c r="H139" s="16">
        <v>7</v>
      </c>
      <c r="I139" s="15">
        <v>5</v>
      </c>
      <c r="J139" s="9">
        <f t="shared" si="16"/>
        <v>134.9</v>
      </c>
      <c r="K139" s="16">
        <v>134.9</v>
      </c>
      <c r="L139" s="16"/>
      <c r="M139" s="16"/>
      <c r="N139" s="16">
        <v>8</v>
      </c>
      <c r="O139" s="16">
        <v>25</v>
      </c>
    </row>
    <row r="140" spans="1:15" s="20" customFormat="1" ht="18" customHeight="1">
      <c r="A140" s="19" t="s">
        <v>64</v>
      </c>
      <c r="B140" s="8">
        <f t="shared" si="13"/>
        <v>42</v>
      </c>
      <c r="C140" s="8">
        <f t="shared" si="14"/>
        <v>0</v>
      </c>
      <c r="D140" s="15">
        <v>0</v>
      </c>
      <c r="E140" s="15"/>
      <c r="F140" s="15">
        <v>0</v>
      </c>
      <c r="G140" s="8">
        <f t="shared" si="15"/>
        <v>5</v>
      </c>
      <c r="H140" s="16">
        <v>4</v>
      </c>
      <c r="I140" s="15">
        <v>1</v>
      </c>
      <c r="J140" s="9">
        <f t="shared" si="16"/>
        <v>0</v>
      </c>
      <c r="K140" s="16"/>
      <c r="L140" s="16"/>
      <c r="M140" s="16"/>
      <c r="N140" s="16">
        <v>13</v>
      </c>
      <c r="O140" s="16">
        <v>24</v>
      </c>
    </row>
    <row r="141" spans="1:15" s="20" customFormat="1" ht="18" customHeight="1">
      <c r="A141" s="19" t="s">
        <v>166</v>
      </c>
      <c r="B141" s="8">
        <f t="shared" si="13"/>
        <v>58</v>
      </c>
      <c r="C141" s="8">
        <f t="shared" si="14"/>
        <v>0</v>
      </c>
      <c r="D141" s="15">
        <v>0</v>
      </c>
      <c r="E141" s="15"/>
      <c r="F141" s="15">
        <v>0</v>
      </c>
      <c r="G141" s="8">
        <f t="shared" si="15"/>
        <v>14</v>
      </c>
      <c r="H141" s="16">
        <v>11</v>
      </c>
      <c r="I141" s="15">
        <v>3</v>
      </c>
      <c r="J141" s="9">
        <f t="shared" si="16"/>
        <v>0</v>
      </c>
      <c r="K141" s="16"/>
      <c r="L141" s="16"/>
      <c r="M141" s="16"/>
      <c r="N141" s="16">
        <v>20</v>
      </c>
      <c r="O141" s="16">
        <v>24</v>
      </c>
    </row>
    <row r="142" spans="1:15" s="20" customFormat="1" ht="18" customHeight="1">
      <c r="A142" s="19" t="s">
        <v>65</v>
      </c>
      <c r="B142" s="8">
        <f t="shared" si="13"/>
        <v>59</v>
      </c>
      <c r="C142" s="8">
        <f t="shared" si="14"/>
        <v>55</v>
      </c>
      <c r="D142" s="15">
        <v>54.6</v>
      </c>
      <c r="E142" s="15"/>
      <c r="F142" s="15">
        <v>0</v>
      </c>
      <c r="G142" s="8">
        <f t="shared" si="15"/>
        <v>4</v>
      </c>
      <c r="H142" s="16">
        <v>3</v>
      </c>
      <c r="I142" s="15">
        <v>1</v>
      </c>
      <c r="J142" s="9">
        <f t="shared" si="16"/>
        <v>0</v>
      </c>
      <c r="K142" s="16"/>
      <c r="L142" s="16"/>
      <c r="M142" s="16"/>
      <c r="N142" s="16"/>
      <c r="O142" s="16"/>
    </row>
    <row r="143" spans="1:15" s="17" customFormat="1" ht="18" customHeight="1">
      <c r="A143" s="7" t="s">
        <v>167</v>
      </c>
      <c r="B143" s="8">
        <f t="shared" si="13"/>
        <v>969</v>
      </c>
      <c r="C143" s="8">
        <f t="shared" si="14"/>
        <v>71</v>
      </c>
      <c r="D143" s="15">
        <v>70.5</v>
      </c>
      <c r="E143" s="15"/>
      <c r="F143" s="15">
        <v>0</v>
      </c>
      <c r="G143" s="8">
        <f t="shared" si="15"/>
        <v>170</v>
      </c>
      <c r="H143" s="23">
        <f>H144+H145+H148</f>
        <v>108</v>
      </c>
      <c r="I143" s="15">
        <v>62</v>
      </c>
      <c r="J143" s="9">
        <f t="shared" si="16"/>
        <v>407.2</v>
      </c>
      <c r="K143" s="24">
        <v>269.8</v>
      </c>
      <c r="L143" s="23">
        <f>L144+L145+L148</f>
        <v>100</v>
      </c>
      <c r="M143" s="24">
        <v>37.4</v>
      </c>
      <c r="N143" s="24">
        <v>152</v>
      </c>
      <c r="O143" s="24">
        <v>169</v>
      </c>
    </row>
    <row r="144" spans="1:15" s="17" customFormat="1" ht="18" customHeight="1">
      <c r="A144" s="7" t="s">
        <v>66</v>
      </c>
      <c r="B144" s="8">
        <f t="shared" si="13"/>
        <v>53</v>
      </c>
      <c r="C144" s="8">
        <f t="shared" si="14"/>
        <v>16</v>
      </c>
      <c r="D144" s="15">
        <v>15.9</v>
      </c>
      <c r="E144" s="15"/>
      <c r="F144" s="15">
        <v>0</v>
      </c>
      <c r="G144" s="8">
        <f t="shared" si="15"/>
        <v>0</v>
      </c>
      <c r="H144" s="16">
        <v>0</v>
      </c>
      <c r="I144" s="15">
        <v>0</v>
      </c>
      <c r="J144" s="9">
        <f t="shared" si="16"/>
        <v>37.4</v>
      </c>
      <c r="K144" s="16"/>
      <c r="L144" s="16"/>
      <c r="M144" s="16">
        <v>37.4</v>
      </c>
      <c r="N144" s="16"/>
      <c r="O144" s="16"/>
    </row>
    <row r="145" spans="1:15" s="17" customFormat="1" ht="18" customHeight="1">
      <c r="A145" s="7" t="s">
        <v>168</v>
      </c>
      <c r="B145" s="8">
        <f t="shared" si="13"/>
        <v>170</v>
      </c>
      <c r="C145" s="8">
        <f t="shared" si="14"/>
        <v>55</v>
      </c>
      <c r="D145" s="15">
        <v>54.6</v>
      </c>
      <c r="E145" s="15"/>
      <c r="F145" s="15">
        <v>0</v>
      </c>
      <c r="G145" s="8">
        <f t="shared" si="15"/>
        <v>15</v>
      </c>
      <c r="H145" s="23">
        <f>SUM(H146:H147)</f>
        <v>7</v>
      </c>
      <c r="I145" s="15">
        <v>8</v>
      </c>
      <c r="J145" s="9">
        <f t="shared" si="16"/>
        <v>100</v>
      </c>
      <c r="K145" s="24">
        <v>0</v>
      </c>
      <c r="L145" s="23">
        <f>SUM(L146:L147)</f>
        <v>100</v>
      </c>
      <c r="M145" s="24"/>
      <c r="N145" s="24">
        <v>0</v>
      </c>
      <c r="O145" s="24">
        <v>0</v>
      </c>
    </row>
    <row r="146" spans="1:15" s="20" customFormat="1" ht="18" customHeight="1">
      <c r="A146" s="19" t="s">
        <v>67</v>
      </c>
      <c r="B146" s="8">
        <f t="shared" si="13"/>
        <v>5</v>
      </c>
      <c r="C146" s="8">
        <f t="shared" si="14"/>
        <v>0</v>
      </c>
      <c r="D146" s="15">
        <v>0</v>
      </c>
      <c r="E146" s="15"/>
      <c r="F146" s="15">
        <v>0</v>
      </c>
      <c r="G146" s="8">
        <f t="shared" si="15"/>
        <v>5</v>
      </c>
      <c r="H146" s="16">
        <v>3</v>
      </c>
      <c r="I146" s="15">
        <v>2</v>
      </c>
      <c r="J146" s="9">
        <f t="shared" si="16"/>
        <v>0</v>
      </c>
      <c r="K146" s="16"/>
      <c r="L146" s="16"/>
      <c r="M146" s="16"/>
      <c r="N146" s="16"/>
      <c r="O146" s="16"/>
    </row>
    <row r="147" spans="1:15" s="20" customFormat="1" ht="18" customHeight="1">
      <c r="A147" s="19" t="s">
        <v>169</v>
      </c>
      <c r="B147" s="8">
        <f t="shared" si="13"/>
        <v>165</v>
      </c>
      <c r="C147" s="8">
        <f t="shared" si="14"/>
        <v>55</v>
      </c>
      <c r="D147" s="15">
        <v>54.6</v>
      </c>
      <c r="E147" s="15"/>
      <c r="F147" s="15">
        <v>0</v>
      </c>
      <c r="G147" s="8">
        <f t="shared" si="15"/>
        <v>10</v>
      </c>
      <c r="H147" s="16">
        <v>4</v>
      </c>
      <c r="I147" s="15">
        <v>6</v>
      </c>
      <c r="J147" s="9">
        <f t="shared" si="16"/>
        <v>100</v>
      </c>
      <c r="K147" s="16"/>
      <c r="L147" s="16">
        <v>100</v>
      </c>
      <c r="M147" s="16"/>
      <c r="N147" s="16"/>
      <c r="O147" s="16"/>
    </row>
    <row r="148" spans="1:15" s="17" customFormat="1" ht="18" customHeight="1">
      <c r="A148" s="7" t="s">
        <v>68</v>
      </c>
      <c r="B148" s="8">
        <f t="shared" si="13"/>
        <v>746</v>
      </c>
      <c r="C148" s="8">
        <f t="shared" si="14"/>
        <v>0</v>
      </c>
      <c r="D148" s="15">
        <v>0</v>
      </c>
      <c r="E148" s="15"/>
      <c r="F148" s="15">
        <v>0</v>
      </c>
      <c r="G148" s="8">
        <f t="shared" si="15"/>
        <v>155</v>
      </c>
      <c r="H148" s="23">
        <f>SUM(H149:H157)</f>
        <v>101</v>
      </c>
      <c r="I148" s="15">
        <v>54</v>
      </c>
      <c r="J148" s="9">
        <f t="shared" si="16"/>
        <v>269.8</v>
      </c>
      <c r="K148" s="24">
        <v>269.8</v>
      </c>
      <c r="L148" s="23">
        <f>SUM(L149:L157)</f>
        <v>0</v>
      </c>
      <c r="M148" s="24"/>
      <c r="N148" s="24">
        <v>152</v>
      </c>
      <c r="O148" s="24">
        <v>169</v>
      </c>
    </row>
    <row r="149" spans="1:15" s="20" customFormat="1" ht="18" customHeight="1">
      <c r="A149" s="19" t="s">
        <v>170</v>
      </c>
      <c r="B149" s="8">
        <f t="shared" si="13"/>
        <v>51</v>
      </c>
      <c r="C149" s="8">
        <f t="shared" si="14"/>
        <v>0</v>
      </c>
      <c r="D149" s="15">
        <v>0</v>
      </c>
      <c r="E149" s="15"/>
      <c r="F149" s="15">
        <v>0</v>
      </c>
      <c r="G149" s="8">
        <f t="shared" si="15"/>
        <v>7</v>
      </c>
      <c r="H149" s="16">
        <v>5</v>
      </c>
      <c r="I149" s="15">
        <v>2</v>
      </c>
      <c r="J149" s="9">
        <f t="shared" si="16"/>
        <v>0</v>
      </c>
      <c r="K149" s="16"/>
      <c r="L149" s="16"/>
      <c r="M149" s="16"/>
      <c r="N149" s="16">
        <v>20</v>
      </c>
      <c r="O149" s="16">
        <v>24</v>
      </c>
    </row>
    <row r="150" spans="1:15" s="20" customFormat="1" ht="18" customHeight="1">
      <c r="A150" s="19" t="s">
        <v>69</v>
      </c>
      <c r="B150" s="8">
        <f t="shared" si="13"/>
        <v>184</v>
      </c>
      <c r="C150" s="8">
        <f t="shared" si="14"/>
        <v>0</v>
      </c>
      <c r="D150" s="15">
        <v>0</v>
      </c>
      <c r="E150" s="15"/>
      <c r="F150" s="15">
        <v>0</v>
      </c>
      <c r="G150" s="8">
        <f t="shared" si="15"/>
        <v>6</v>
      </c>
      <c r="H150" s="16">
        <v>4</v>
      </c>
      <c r="I150" s="15">
        <v>2</v>
      </c>
      <c r="J150" s="9">
        <f t="shared" si="16"/>
        <v>134.9</v>
      </c>
      <c r="K150" s="16">
        <v>134.9</v>
      </c>
      <c r="L150" s="16"/>
      <c r="M150" s="16"/>
      <c r="N150" s="16">
        <v>19</v>
      </c>
      <c r="O150" s="16">
        <v>24</v>
      </c>
    </row>
    <row r="151" spans="1:15" s="20" customFormat="1" ht="18" customHeight="1">
      <c r="A151" s="19" t="s">
        <v>171</v>
      </c>
      <c r="B151" s="8">
        <f t="shared" si="13"/>
        <v>10</v>
      </c>
      <c r="C151" s="8">
        <f t="shared" si="14"/>
        <v>0</v>
      </c>
      <c r="D151" s="15">
        <v>0</v>
      </c>
      <c r="E151" s="15"/>
      <c r="F151" s="15">
        <v>0</v>
      </c>
      <c r="G151" s="8">
        <f t="shared" si="15"/>
        <v>10</v>
      </c>
      <c r="H151" s="16">
        <v>7</v>
      </c>
      <c r="I151" s="15">
        <v>3</v>
      </c>
      <c r="J151" s="9">
        <f t="shared" si="16"/>
        <v>0</v>
      </c>
      <c r="K151" s="16"/>
      <c r="L151" s="16"/>
      <c r="M151" s="16"/>
      <c r="N151" s="16"/>
      <c r="O151" s="16"/>
    </row>
    <row r="152" spans="1:15" s="20" customFormat="1" ht="18" customHeight="1">
      <c r="A152" s="19" t="s">
        <v>70</v>
      </c>
      <c r="B152" s="8">
        <f t="shared" si="13"/>
        <v>16</v>
      </c>
      <c r="C152" s="8">
        <f t="shared" si="14"/>
        <v>0</v>
      </c>
      <c r="D152" s="15">
        <v>0</v>
      </c>
      <c r="E152" s="15"/>
      <c r="F152" s="15">
        <v>0</v>
      </c>
      <c r="G152" s="8">
        <f t="shared" si="15"/>
        <v>16</v>
      </c>
      <c r="H152" s="16">
        <v>11</v>
      </c>
      <c r="I152" s="15">
        <v>5</v>
      </c>
      <c r="J152" s="9">
        <f t="shared" si="16"/>
        <v>0</v>
      </c>
      <c r="K152" s="16"/>
      <c r="L152" s="16"/>
      <c r="M152" s="16"/>
      <c r="N152" s="16"/>
      <c r="O152" s="16"/>
    </row>
    <row r="153" spans="1:15" s="20" customFormat="1" ht="18" customHeight="1">
      <c r="A153" s="19" t="s">
        <v>172</v>
      </c>
      <c r="B153" s="8">
        <f t="shared" si="13"/>
        <v>184</v>
      </c>
      <c r="C153" s="8">
        <f t="shared" si="14"/>
        <v>0</v>
      </c>
      <c r="D153" s="15">
        <v>0</v>
      </c>
      <c r="E153" s="15"/>
      <c r="F153" s="15">
        <v>0</v>
      </c>
      <c r="G153" s="8">
        <f t="shared" si="15"/>
        <v>13</v>
      </c>
      <c r="H153" s="16">
        <v>9</v>
      </c>
      <c r="I153" s="15">
        <v>4</v>
      </c>
      <c r="J153" s="9">
        <f t="shared" si="16"/>
        <v>134.9</v>
      </c>
      <c r="K153" s="16">
        <v>134.9</v>
      </c>
      <c r="L153" s="16"/>
      <c r="M153" s="16"/>
      <c r="N153" s="16">
        <v>12</v>
      </c>
      <c r="O153" s="16">
        <v>24</v>
      </c>
    </row>
    <row r="154" spans="1:15" s="20" customFormat="1" ht="18" customHeight="1">
      <c r="A154" s="19" t="s">
        <v>71</v>
      </c>
      <c r="B154" s="8">
        <f t="shared" si="13"/>
        <v>50</v>
      </c>
      <c r="C154" s="8">
        <f t="shared" si="14"/>
        <v>0</v>
      </c>
      <c r="D154" s="15">
        <v>0</v>
      </c>
      <c r="E154" s="15"/>
      <c r="F154" s="15">
        <v>0</v>
      </c>
      <c r="G154" s="8">
        <f t="shared" si="15"/>
        <v>8</v>
      </c>
      <c r="H154" s="16">
        <v>5</v>
      </c>
      <c r="I154" s="15">
        <v>3</v>
      </c>
      <c r="J154" s="9">
        <f t="shared" si="16"/>
        <v>0</v>
      </c>
      <c r="K154" s="16"/>
      <c r="L154" s="16"/>
      <c r="M154" s="16"/>
      <c r="N154" s="16">
        <v>18</v>
      </c>
      <c r="O154" s="16">
        <v>24</v>
      </c>
    </row>
    <row r="155" spans="1:15" s="20" customFormat="1" ht="18" customHeight="1">
      <c r="A155" s="19" t="s">
        <v>173</v>
      </c>
      <c r="B155" s="8">
        <f t="shared" si="13"/>
        <v>43</v>
      </c>
      <c r="C155" s="8">
        <f t="shared" si="14"/>
        <v>0</v>
      </c>
      <c r="D155" s="15">
        <v>0</v>
      </c>
      <c r="E155" s="15"/>
      <c r="F155" s="15">
        <v>0</v>
      </c>
      <c r="G155" s="8">
        <f t="shared" si="15"/>
        <v>7</v>
      </c>
      <c r="H155" s="16">
        <v>5</v>
      </c>
      <c r="I155" s="15">
        <v>2</v>
      </c>
      <c r="J155" s="9">
        <f t="shared" si="16"/>
        <v>0</v>
      </c>
      <c r="K155" s="16"/>
      <c r="L155" s="16"/>
      <c r="M155" s="16"/>
      <c r="N155" s="16">
        <v>12</v>
      </c>
      <c r="O155" s="16">
        <v>24</v>
      </c>
    </row>
    <row r="156" spans="1:15" s="20" customFormat="1" ht="18" customHeight="1">
      <c r="A156" s="19" t="s">
        <v>72</v>
      </c>
      <c r="B156" s="8">
        <f t="shared" si="13"/>
        <v>136</v>
      </c>
      <c r="C156" s="8">
        <f t="shared" si="14"/>
        <v>0</v>
      </c>
      <c r="D156" s="15">
        <v>0</v>
      </c>
      <c r="E156" s="15"/>
      <c r="F156" s="15">
        <v>0</v>
      </c>
      <c r="G156" s="8">
        <f t="shared" si="15"/>
        <v>65</v>
      </c>
      <c r="H156" s="16">
        <v>40</v>
      </c>
      <c r="I156" s="15">
        <v>25</v>
      </c>
      <c r="J156" s="9">
        <f t="shared" si="16"/>
        <v>0</v>
      </c>
      <c r="K156" s="16"/>
      <c r="L156" s="16"/>
      <c r="M156" s="16"/>
      <c r="N156" s="16">
        <v>46</v>
      </c>
      <c r="O156" s="16">
        <v>25</v>
      </c>
    </row>
    <row r="157" spans="1:15" s="20" customFormat="1" ht="18" customHeight="1">
      <c r="A157" s="19" t="s">
        <v>174</v>
      </c>
      <c r="B157" s="8">
        <f t="shared" si="13"/>
        <v>72</v>
      </c>
      <c r="C157" s="8">
        <f t="shared" si="14"/>
        <v>0</v>
      </c>
      <c r="D157" s="15">
        <v>0</v>
      </c>
      <c r="E157" s="15"/>
      <c r="F157" s="15">
        <v>0</v>
      </c>
      <c r="G157" s="8">
        <f t="shared" si="15"/>
        <v>23</v>
      </c>
      <c r="H157" s="16">
        <v>15</v>
      </c>
      <c r="I157" s="15">
        <v>8</v>
      </c>
      <c r="J157" s="9">
        <f t="shared" si="16"/>
        <v>0</v>
      </c>
      <c r="K157" s="16"/>
      <c r="L157" s="16"/>
      <c r="M157" s="16"/>
      <c r="N157" s="16">
        <v>25</v>
      </c>
      <c r="O157" s="16">
        <v>24</v>
      </c>
    </row>
    <row r="158" spans="1:15" s="17" customFormat="1" ht="18" customHeight="1">
      <c r="A158" s="7" t="s">
        <v>73</v>
      </c>
      <c r="B158" s="8">
        <f t="shared" si="13"/>
        <v>377</v>
      </c>
      <c r="C158" s="8">
        <f t="shared" si="14"/>
        <v>124</v>
      </c>
      <c r="D158" s="15">
        <v>123.5</v>
      </c>
      <c r="E158" s="15"/>
      <c r="F158" s="15">
        <v>0</v>
      </c>
      <c r="G158" s="8">
        <f t="shared" si="15"/>
        <v>53</v>
      </c>
      <c r="H158" s="23">
        <f>H159+H160+H162</f>
        <v>34</v>
      </c>
      <c r="I158" s="15">
        <v>19</v>
      </c>
      <c r="J158" s="9">
        <f t="shared" si="16"/>
        <v>150.5</v>
      </c>
      <c r="K158" s="24">
        <v>134.9</v>
      </c>
      <c r="L158" s="23">
        <f>L159+L160+L162</f>
        <v>0</v>
      </c>
      <c r="M158" s="24">
        <v>15.6</v>
      </c>
      <c r="N158" s="24">
        <v>25</v>
      </c>
      <c r="O158" s="24">
        <v>24</v>
      </c>
    </row>
    <row r="159" spans="1:15" s="17" customFormat="1" ht="18" customHeight="1">
      <c r="A159" s="7" t="s">
        <v>175</v>
      </c>
      <c r="B159" s="8">
        <f t="shared" si="13"/>
        <v>30</v>
      </c>
      <c r="C159" s="8">
        <f t="shared" si="14"/>
        <v>14</v>
      </c>
      <c r="D159" s="15">
        <v>14.3</v>
      </c>
      <c r="E159" s="15"/>
      <c r="F159" s="15">
        <v>0</v>
      </c>
      <c r="G159" s="8">
        <f t="shared" si="15"/>
        <v>0</v>
      </c>
      <c r="H159" s="16">
        <v>0</v>
      </c>
      <c r="I159" s="15">
        <v>0</v>
      </c>
      <c r="J159" s="9">
        <f t="shared" si="16"/>
        <v>15.6</v>
      </c>
      <c r="K159" s="16"/>
      <c r="L159" s="16"/>
      <c r="M159" s="16">
        <v>15.6</v>
      </c>
      <c r="N159" s="16"/>
      <c r="O159" s="16"/>
    </row>
    <row r="160" spans="1:15" s="17" customFormat="1" ht="18" customHeight="1">
      <c r="A160" s="7" t="s">
        <v>74</v>
      </c>
      <c r="B160" s="8">
        <f t="shared" si="13"/>
        <v>70</v>
      </c>
      <c r="C160" s="8">
        <f t="shared" si="14"/>
        <v>55</v>
      </c>
      <c r="D160" s="15">
        <v>54.6</v>
      </c>
      <c r="E160" s="15"/>
      <c r="F160" s="15">
        <v>0</v>
      </c>
      <c r="G160" s="8">
        <f t="shared" si="15"/>
        <v>15</v>
      </c>
      <c r="H160" s="23">
        <f>H161</f>
        <v>10</v>
      </c>
      <c r="I160" s="15">
        <v>5</v>
      </c>
      <c r="J160" s="9">
        <f t="shared" si="16"/>
        <v>0</v>
      </c>
      <c r="K160" s="24">
        <v>0</v>
      </c>
      <c r="L160" s="23">
        <f>L161</f>
        <v>0</v>
      </c>
      <c r="M160" s="24"/>
      <c r="N160" s="24">
        <v>0</v>
      </c>
      <c r="O160" s="24">
        <v>0</v>
      </c>
    </row>
    <row r="161" spans="1:15" s="20" customFormat="1" ht="18" customHeight="1">
      <c r="A161" s="19" t="s">
        <v>176</v>
      </c>
      <c r="B161" s="8">
        <f t="shared" si="13"/>
        <v>70</v>
      </c>
      <c r="C161" s="8">
        <f t="shared" si="14"/>
        <v>55</v>
      </c>
      <c r="D161" s="15">
        <v>54.6</v>
      </c>
      <c r="E161" s="15"/>
      <c r="F161" s="15">
        <v>0</v>
      </c>
      <c r="G161" s="8">
        <f t="shared" si="15"/>
        <v>15</v>
      </c>
      <c r="H161" s="16">
        <v>10</v>
      </c>
      <c r="I161" s="15">
        <v>5</v>
      </c>
      <c r="J161" s="9">
        <f t="shared" si="16"/>
        <v>0</v>
      </c>
      <c r="K161" s="16"/>
      <c r="L161" s="16"/>
      <c r="M161" s="16"/>
      <c r="N161" s="16"/>
      <c r="O161" s="16"/>
    </row>
    <row r="162" spans="1:15" s="17" customFormat="1" ht="18" customHeight="1">
      <c r="A162" s="7" t="s">
        <v>75</v>
      </c>
      <c r="B162" s="8">
        <f t="shared" si="13"/>
        <v>277</v>
      </c>
      <c r="C162" s="8">
        <f t="shared" si="14"/>
        <v>55</v>
      </c>
      <c r="D162" s="15">
        <v>54.6</v>
      </c>
      <c r="E162" s="15"/>
      <c r="F162" s="15">
        <v>0</v>
      </c>
      <c r="G162" s="8">
        <f t="shared" si="15"/>
        <v>38</v>
      </c>
      <c r="H162" s="23">
        <f>SUM(H163:H167)</f>
        <v>24</v>
      </c>
      <c r="I162" s="15">
        <v>14</v>
      </c>
      <c r="J162" s="9">
        <f t="shared" si="16"/>
        <v>134.9</v>
      </c>
      <c r="K162" s="24">
        <v>134.9</v>
      </c>
      <c r="L162" s="23">
        <f>SUM(L163:L167)</f>
        <v>0</v>
      </c>
      <c r="M162" s="24"/>
      <c r="N162" s="24">
        <v>25</v>
      </c>
      <c r="O162" s="24">
        <v>24</v>
      </c>
    </row>
    <row r="163" spans="1:15" s="20" customFormat="1" ht="18" customHeight="1">
      <c r="A163" s="19" t="s">
        <v>177</v>
      </c>
      <c r="B163" s="8">
        <f t="shared" si="13"/>
        <v>8</v>
      </c>
      <c r="C163" s="8">
        <f t="shared" si="14"/>
        <v>0</v>
      </c>
      <c r="D163" s="15">
        <v>0</v>
      </c>
      <c r="E163" s="15"/>
      <c r="F163" s="15">
        <v>0</v>
      </c>
      <c r="G163" s="8">
        <f t="shared" si="15"/>
        <v>8</v>
      </c>
      <c r="H163" s="16">
        <v>5</v>
      </c>
      <c r="I163" s="15">
        <v>3</v>
      </c>
      <c r="J163" s="9">
        <f t="shared" si="16"/>
        <v>0</v>
      </c>
      <c r="K163" s="16"/>
      <c r="L163" s="16"/>
      <c r="M163" s="16"/>
      <c r="N163" s="16"/>
      <c r="O163" s="16"/>
    </row>
    <row r="164" spans="1:15" s="20" customFormat="1" ht="18" customHeight="1">
      <c r="A164" s="19" t="s">
        <v>76</v>
      </c>
      <c r="B164" s="8">
        <f t="shared" si="13"/>
        <v>9</v>
      </c>
      <c r="C164" s="8">
        <f t="shared" si="14"/>
        <v>0</v>
      </c>
      <c r="D164" s="15">
        <v>0</v>
      </c>
      <c r="E164" s="15"/>
      <c r="F164" s="15">
        <v>0</v>
      </c>
      <c r="G164" s="8">
        <f t="shared" si="15"/>
        <v>9</v>
      </c>
      <c r="H164" s="16">
        <v>5</v>
      </c>
      <c r="I164" s="15">
        <v>4</v>
      </c>
      <c r="J164" s="9">
        <f t="shared" si="16"/>
        <v>0</v>
      </c>
      <c r="K164" s="16"/>
      <c r="L164" s="16"/>
      <c r="M164" s="16"/>
      <c r="N164" s="16"/>
      <c r="O164" s="16"/>
    </row>
    <row r="165" spans="1:15" s="20" customFormat="1" ht="18" customHeight="1">
      <c r="A165" s="19" t="s">
        <v>178</v>
      </c>
      <c r="B165" s="8">
        <f t="shared" si="13"/>
        <v>196</v>
      </c>
      <c r="C165" s="8">
        <f t="shared" si="14"/>
        <v>55</v>
      </c>
      <c r="D165" s="15">
        <v>54.6</v>
      </c>
      <c r="E165" s="15"/>
      <c r="F165" s="15">
        <v>0</v>
      </c>
      <c r="G165" s="8">
        <f t="shared" si="15"/>
        <v>6</v>
      </c>
      <c r="H165" s="16">
        <v>4</v>
      </c>
      <c r="I165" s="15">
        <v>2</v>
      </c>
      <c r="J165" s="9">
        <f t="shared" si="16"/>
        <v>134.9</v>
      </c>
      <c r="K165" s="16">
        <v>134.9</v>
      </c>
      <c r="L165" s="16"/>
      <c r="M165" s="16"/>
      <c r="N165" s="16"/>
      <c r="O165" s="16"/>
    </row>
    <row r="166" spans="1:15" s="20" customFormat="1" ht="18" customHeight="1">
      <c r="A166" s="19" t="s">
        <v>77</v>
      </c>
      <c r="B166" s="8">
        <f t="shared" si="13"/>
        <v>61</v>
      </c>
      <c r="C166" s="8">
        <f t="shared" si="14"/>
        <v>0</v>
      </c>
      <c r="D166" s="15">
        <v>0</v>
      </c>
      <c r="E166" s="15"/>
      <c r="F166" s="15">
        <v>0</v>
      </c>
      <c r="G166" s="8">
        <f t="shared" si="15"/>
        <v>12</v>
      </c>
      <c r="H166" s="16">
        <v>8</v>
      </c>
      <c r="I166" s="15">
        <v>4</v>
      </c>
      <c r="J166" s="9">
        <f t="shared" si="16"/>
        <v>0</v>
      </c>
      <c r="K166" s="16"/>
      <c r="L166" s="16"/>
      <c r="M166" s="16"/>
      <c r="N166" s="16">
        <v>25</v>
      </c>
      <c r="O166" s="16">
        <v>24</v>
      </c>
    </row>
    <row r="167" spans="1:15" s="20" customFormat="1" ht="18" customHeight="1">
      <c r="A167" s="19" t="s">
        <v>179</v>
      </c>
      <c r="B167" s="8">
        <f aca="true" t="shared" si="17" ref="B167:B178">C167+F167+G167+J167+N167+O167</f>
        <v>3</v>
      </c>
      <c r="C167" s="8">
        <f t="shared" si="14"/>
        <v>0</v>
      </c>
      <c r="D167" s="15">
        <v>0</v>
      </c>
      <c r="E167" s="15"/>
      <c r="F167" s="15">
        <v>0</v>
      </c>
      <c r="G167" s="8">
        <f t="shared" si="15"/>
        <v>3</v>
      </c>
      <c r="H167" s="16">
        <v>2</v>
      </c>
      <c r="I167" s="15">
        <v>1</v>
      </c>
      <c r="J167" s="9">
        <f t="shared" si="16"/>
        <v>0</v>
      </c>
      <c r="K167" s="16"/>
      <c r="L167" s="16"/>
      <c r="M167" s="16"/>
      <c r="N167" s="16"/>
      <c r="O167" s="16"/>
    </row>
    <row r="168" spans="1:15" s="17" customFormat="1" ht="18" customHeight="1">
      <c r="A168" s="7" t="s">
        <v>78</v>
      </c>
      <c r="B168" s="8">
        <f t="shared" si="17"/>
        <v>316</v>
      </c>
      <c r="C168" s="8">
        <f t="shared" si="14"/>
        <v>63</v>
      </c>
      <c r="D168" s="15">
        <v>62.6</v>
      </c>
      <c r="E168" s="15"/>
      <c r="F168" s="15">
        <v>0</v>
      </c>
      <c r="G168" s="8">
        <f t="shared" si="15"/>
        <v>51</v>
      </c>
      <c r="H168" s="23">
        <f>H169+H170+H172</f>
        <v>34</v>
      </c>
      <c r="I168" s="15">
        <v>17</v>
      </c>
      <c r="J168" s="9">
        <f t="shared" si="16"/>
        <v>150</v>
      </c>
      <c r="K168" s="24">
        <v>134.9</v>
      </c>
      <c r="L168" s="23">
        <f>L169+L170+L172</f>
        <v>0</v>
      </c>
      <c r="M168" s="24">
        <v>15.1</v>
      </c>
      <c r="N168" s="24">
        <v>28</v>
      </c>
      <c r="O168" s="24">
        <v>24</v>
      </c>
    </row>
    <row r="169" spans="1:15" s="17" customFormat="1" ht="18" customHeight="1">
      <c r="A169" s="7" t="s">
        <v>180</v>
      </c>
      <c r="B169" s="8">
        <f t="shared" si="17"/>
        <v>23</v>
      </c>
      <c r="C169" s="8">
        <f t="shared" si="14"/>
        <v>8</v>
      </c>
      <c r="D169" s="15">
        <v>8</v>
      </c>
      <c r="E169" s="15"/>
      <c r="F169" s="15">
        <v>0</v>
      </c>
      <c r="G169" s="8">
        <f t="shared" si="15"/>
        <v>0</v>
      </c>
      <c r="H169" s="16">
        <v>0</v>
      </c>
      <c r="I169" s="15">
        <v>0</v>
      </c>
      <c r="J169" s="9">
        <f t="shared" si="16"/>
        <v>15.1</v>
      </c>
      <c r="K169" s="16"/>
      <c r="L169" s="16"/>
      <c r="M169" s="16">
        <v>15.1</v>
      </c>
      <c r="N169" s="16"/>
      <c r="O169" s="16"/>
    </row>
    <row r="170" spans="1:15" s="17" customFormat="1" ht="18" customHeight="1">
      <c r="A170" s="7" t="s">
        <v>79</v>
      </c>
      <c r="B170" s="8">
        <f t="shared" si="17"/>
        <v>5</v>
      </c>
      <c r="C170" s="8">
        <f t="shared" si="14"/>
        <v>0</v>
      </c>
      <c r="D170" s="15">
        <v>0</v>
      </c>
      <c r="E170" s="15"/>
      <c r="F170" s="15">
        <v>0</v>
      </c>
      <c r="G170" s="8">
        <f t="shared" si="15"/>
        <v>5</v>
      </c>
      <c r="H170" s="23">
        <f>H171</f>
        <v>4</v>
      </c>
      <c r="I170" s="15">
        <v>1</v>
      </c>
      <c r="J170" s="9">
        <f t="shared" si="16"/>
        <v>0</v>
      </c>
      <c r="K170" s="24">
        <v>0</v>
      </c>
      <c r="L170" s="23">
        <f>L171</f>
        <v>0</v>
      </c>
      <c r="M170" s="24"/>
      <c r="N170" s="24">
        <v>0</v>
      </c>
      <c r="O170" s="24">
        <v>0</v>
      </c>
    </row>
    <row r="171" spans="1:15" s="20" customFormat="1" ht="18" customHeight="1">
      <c r="A171" s="19" t="s">
        <v>181</v>
      </c>
      <c r="B171" s="8">
        <f t="shared" si="17"/>
        <v>5</v>
      </c>
      <c r="C171" s="8">
        <f t="shared" si="14"/>
        <v>0</v>
      </c>
      <c r="D171" s="15">
        <v>0</v>
      </c>
      <c r="E171" s="15"/>
      <c r="F171" s="15">
        <v>0</v>
      </c>
      <c r="G171" s="8">
        <f t="shared" si="15"/>
        <v>5</v>
      </c>
      <c r="H171" s="16">
        <v>4</v>
      </c>
      <c r="I171" s="15">
        <v>1</v>
      </c>
      <c r="J171" s="9">
        <f t="shared" si="16"/>
        <v>0</v>
      </c>
      <c r="K171" s="16"/>
      <c r="L171" s="16"/>
      <c r="M171" s="16"/>
      <c r="N171" s="16"/>
      <c r="O171" s="16"/>
    </row>
    <row r="172" spans="1:15" s="17" customFormat="1" ht="18" customHeight="1">
      <c r="A172" s="7" t="s">
        <v>80</v>
      </c>
      <c r="B172" s="8">
        <f t="shared" si="17"/>
        <v>288</v>
      </c>
      <c r="C172" s="8">
        <f t="shared" si="14"/>
        <v>55</v>
      </c>
      <c r="D172" s="15">
        <v>54.6</v>
      </c>
      <c r="E172" s="15"/>
      <c r="F172" s="15">
        <v>0</v>
      </c>
      <c r="G172" s="8">
        <f t="shared" si="15"/>
        <v>46</v>
      </c>
      <c r="H172" s="23">
        <f>SUM(H173:H178)</f>
        <v>30</v>
      </c>
      <c r="I172" s="15">
        <v>16</v>
      </c>
      <c r="J172" s="9">
        <f t="shared" si="16"/>
        <v>134.9</v>
      </c>
      <c r="K172" s="24">
        <v>134.9</v>
      </c>
      <c r="L172" s="23">
        <f>SUM(L173:L178)</f>
        <v>0</v>
      </c>
      <c r="M172" s="24"/>
      <c r="N172" s="24">
        <v>28</v>
      </c>
      <c r="O172" s="24">
        <v>24</v>
      </c>
    </row>
    <row r="173" spans="1:15" s="20" customFormat="1" ht="18" customHeight="1">
      <c r="A173" s="19" t="s">
        <v>182</v>
      </c>
      <c r="B173" s="8">
        <f t="shared" si="17"/>
        <v>61</v>
      </c>
      <c r="C173" s="8">
        <f t="shared" si="14"/>
        <v>0</v>
      </c>
      <c r="D173" s="15">
        <v>0</v>
      </c>
      <c r="E173" s="15"/>
      <c r="F173" s="15">
        <v>0</v>
      </c>
      <c r="G173" s="8">
        <f t="shared" si="15"/>
        <v>9</v>
      </c>
      <c r="H173" s="16">
        <v>5</v>
      </c>
      <c r="I173" s="15">
        <v>4</v>
      </c>
      <c r="J173" s="9">
        <f t="shared" si="16"/>
        <v>0</v>
      </c>
      <c r="K173" s="16"/>
      <c r="L173" s="16"/>
      <c r="M173" s="16"/>
      <c r="N173" s="16">
        <v>28</v>
      </c>
      <c r="O173" s="16">
        <v>24</v>
      </c>
    </row>
    <row r="174" spans="1:15" s="20" customFormat="1" ht="18" customHeight="1">
      <c r="A174" s="19" t="s">
        <v>81</v>
      </c>
      <c r="B174" s="8">
        <f t="shared" si="17"/>
        <v>59</v>
      </c>
      <c r="C174" s="8">
        <f t="shared" si="14"/>
        <v>55</v>
      </c>
      <c r="D174" s="15">
        <v>54.6</v>
      </c>
      <c r="E174" s="15"/>
      <c r="F174" s="15">
        <v>0</v>
      </c>
      <c r="G174" s="8">
        <f t="shared" si="15"/>
        <v>4</v>
      </c>
      <c r="H174" s="16">
        <v>3</v>
      </c>
      <c r="I174" s="15">
        <v>1</v>
      </c>
      <c r="J174" s="9">
        <f t="shared" si="16"/>
        <v>0</v>
      </c>
      <c r="K174" s="16"/>
      <c r="L174" s="16"/>
      <c r="M174" s="16"/>
      <c r="N174" s="16"/>
      <c r="O174" s="16"/>
    </row>
    <row r="175" spans="1:15" s="20" customFormat="1" ht="18" customHeight="1">
      <c r="A175" s="19" t="s">
        <v>183</v>
      </c>
      <c r="B175" s="8">
        <f t="shared" si="17"/>
        <v>5</v>
      </c>
      <c r="C175" s="8">
        <f t="shared" si="14"/>
        <v>0</v>
      </c>
      <c r="D175" s="15">
        <v>0</v>
      </c>
      <c r="E175" s="15"/>
      <c r="F175" s="15">
        <v>0</v>
      </c>
      <c r="G175" s="8">
        <f t="shared" si="15"/>
        <v>5</v>
      </c>
      <c r="H175" s="16">
        <v>4</v>
      </c>
      <c r="I175" s="15">
        <v>1</v>
      </c>
      <c r="J175" s="9">
        <f t="shared" si="16"/>
        <v>0</v>
      </c>
      <c r="K175" s="16"/>
      <c r="L175" s="16"/>
      <c r="M175" s="16"/>
      <c r="N175" s="16"/>
      <c r="O175" s="16"/>
    </row>
    <row r="176" spans="1:15" s="20" customFormat="1" ht="18" customHeight="1">
      <c r="A176" s="19" t="s">
        <v>82</v>
      </c>
      <c r="B176" s="8">
        <f t="shared" si="17"/>
        <v>9</v>
      </c>
      <c r="C176" s="8">
        <f t="shared" si="14"/>
        <v>0</v>
      </c>
      <c r="D176" s="15">
        <v>0</v>
      </c>
      <c r="E176" s="15"/>
      <c r="F176" s="15">
        <v>0</v>
      </c>
      <c r="G176" s="8">
        <f t="shared" si="15"/>
        <v>9</v>
      </c>
      <c r="H176" s="16">
        <v>4</v>
      </c>
      <c r="I176" s="15">
        <v>5</v>
      </c>
      <c r="J176" s="9">
        <f t="shared" si="16"/>
        <v>0</v>
      </c>
      <c r="K176" s="16"/>
      <c r="L176" s="16"/>
      <c r="M176" s="16"/>
      <c r="N176" s="16"/>
      <c r="O176" s="16"/>
    </row>
    <row r="177" spans="1:15" s="20" customFormat="1" ht="18" customHeight="1">
      <c r="A177" s="19" t="s">
        <v>184</v>
      </c>
      <c r="B177" s="8">
        <f t="shared" si="17"/>
        <v>14</v>
      </c>
      <c r="C177" s="8">
        <f t="shared" si="14"/>
        <v>0</v>
      </c>
      <c r="D177" s="15">
        <v>0</v>
      </c>
      <c r="E177" s="15"/>
      <c r="F177" s="15">
        <v>0</v>
      </c>
      <c r="G177" s="8">
        <f t="shared" si="15"/>
        <v>14</v>
      </c>
      <c r="H177" s="16">
        <v>9</v>
      </c>
      <c r="I177" s="15">
        <v>5</v>
      </c>
      <c r="J177" s="9">
        <f t="shared" si="16"/>
        <v>0</v>
      </c>
      <c r="K177" s="16"/>
      <c r="L177" s="16"/>
      <c r="M177" s="16"/>
      <c r="N177" s="16"/>
      <c r="O177" s="16"/>
    </row>
    <row r="178" spans="1:15" s="20" customFormat="1" ht="18" customHeight="1">
      <c r="A178" s="19" t="s">
        <v>83</v>
      </c>
      <c r="B178" s="8">
        <f t="shared" si="17"/>
        <v>140</v>
      </c>
      <c r="C178" s="8">
        <f t="shared" si="14"/>
        <v>0</v>
      </c>
      <c r="D178" s="15">
        <v>0</v>
      </c>
      <c r="E178" s="15"/>
      <c r="F178" s="15">
        <v>0</v>
      </c>
      <c r="G178" s="8">
        <f t="shared" si="15"/>
        <v>5</v>
      </c>
      <c r="H178" s="16">
        <v>5</v>
      </c>
      <c r="I178" s="15">
        <v>0</v>
      </c>
      <c r="J178" s="9">
        <f t="shared" si="16"/>
        <v>134.9</v>
      </c>
      <c r="K178" s="16">
        <v>134.9</v>
      </c>
      <c r="L178" s="16"/>
      <c r="M178" s="16"/>
      <c r="N178" s="16"/>
      <c r="O178" s="16"/>
    </row>
  </sheetData>
  <mergeCells count="11">
    <mergeCell ref="N3:O3"/>
    <mergeCell ref="K4:M4"/>
    <mergeCell ref="L5:M5"/>
    <mergeCell ref="A2:O2"/>
    <mergeCell ref="B4:B6"/>
    <mergeCell ref="A4:A6"/>
    <mergeCell ref="F4:F5"/>
    <mergeCell ref="N4:O4"/>
    <mergeCell ref="G4:I5"/>
    <mergeCell ref="C4:E5"/>
    <mergeCell ref="J4:J5"/>
  </mergeCells>
  <printOptions horizontalCentered="1"/>
  <pageMargins left="0.7874015748031497" right="0.7874015748031497" top="0.984251968503937" bottom="0.984251968503937" header="0.31496062992125984" footer="0.5905511811023623"/>
  <pageSetup firstPageNumber="1" useFirstPageNumber="1" horizontalDpi="600" verticalDpi="600" orientation="landscape" paperSize="9" r:id="rId1"/>
  <headerFooter differentOddEven="1" scaleWithDoc="0">
    <oddFooter>&amp;R&amp;14—&amp;P+10—</oddFooter>
    <evenFooter>&amp;L&amp;14—&amp;P+10—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2012-05-20T13:34:20Z</cp:lastPrinted>
  <dcterms:created xsi:type="dcterms:W3CDTF">2006-09-13T11:21:51Z</dcterms:created>
  <dcterms:modified xsi:type="dcterms:W3CDTF">2022-06-21T05:32:02Z</dcterms:modified>
  <cp:category/>
  <cp:version/>
  <cp:contentType/>
  <cp:contentStatus/>
</cp:coreProperties>
</file>